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김혜미\2023년\법인\회계\"/>
    </mc:Choice>
  </mc:AlternateContent>
  <bookViews>
    <workbookView xWindow="0" yWindow="0" windowWidth="28800" windowHeight="10650" activeTab="1"/>
  </bookViews>
  <sheets>
    <sheet name="세입" sheetId="8" r:id="rId1"/>
    <sheet name="세출" sheetId="9" r:id="rId2"/>
  </sheets>
  <definedNames>
    <definedName name="_xlnm.Print_Area" localSheetId="1">세출!$A$1:$G$59</definedName>
    <definedName name="_xlnm.Print_Titles" localSheetId="0">세입!$3:$5</definedName>
    <definedName name="_xlnm.Print_Titles" localSheetId="1">세출!$1:$5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9" l="1"/>
  <c r="E46" i="9" l="1"/>
  <c r="D46" i="9"/>
  <c r="F8" i="8" l="1"/>
  <c r="F7" i="8"/>
  <c r="F23" i="9" l="1"/>
  <c r="E14" i="8"/>
  <c r="F6" i="8" l="1"/>
  <c r="F24" i="9" l="1"/>
  <c r="F25" i="9"/>
  <c r="F44" i="9" l="1"/>
  <c r="F43" i="9"/>
  <c r="F33" i="9"/>
  <c r="F31" i="9"/>
  <c r="F32" i="9"/>
  <c r="F16" i="9"/>
  <c r="E19" i="8" l="1"/>
  <c r="D19" i="8"/>
  <c r="F45" i="9" l="1"/>
  <c r="F36" i="9"/>
  <c r="F35" i="9"/>
  <c r="F34" i="9"/>
  <c r="F30" i="9"/>
  <c r="F29" i="9"/>
  <c r="F28" i="9"/>
  <c r="F42" i="9"/>
  <c r="F41" i="9"/>
  <c r="F40" i="9"/>
  <c r="F39" i="9"/>
  <c r="F38" i="9"/>
  <c r="F37" i="9"/>
  <c r="F56" i="9"/>
  <c r="F55" i="9"/>
  <c r="F52" i="9"/>
  <c r="F51" i="9"/>
  <c r="F48" i="9"/>
  <c r="F17" i="9"/>
  <c r="F18" i="9"/>
  <c r="F19" i="9"/>
  <c r="F20" i="9"/>
  <c r="F15" i="9"/>
  <c r="F13" i="9"/>
  <c r="F12" i="9"/>
  <c r="F8" i="9"/>
  <c r="F9" i="9"/>
  <c r="F10" i="9"/>
  <c r="F7" i="9"/>
  <c r="F6" i="9"/>
  <c r="F20" i="8"/>
  <c r="F18" i="8"/>
  <c r="F19" i="8" s="1"/>
  <c r="F16" i="8"/>
  <c r="F15" i="8"/>
  <c r="F11" i="8"/>
  <c r="F12" i="8"/>
  <c r="F13" i="8"/>
  <c r="F10" i="8"/>
  <c r="F46" i="9" l="1"/>
  <c r="F47" i="9" s="1"/>
  <c r="F14" i="8"/>
  <c r="F57" i="9"/>
  <c r="F58" i="9" s="1"/>
  <c r="E57" i="9"/>
  <c r="D57" i="9"/>
  <c r="F53" i="9"/>
  <c r="F54" i="9" s="1"/>
  <c r="E53" i="9"/>
  <c r="D53" i="9"/>
  <c r="F49" i="9"/>
  <c r="F50" i="9" s="1"/>
  <c r="E49" i="9"/>
  <c r="D49" i="9"/>
  <c r="F26" i="9"/>
  <c r="F27" i="9" s="1"/>
  <c r="E26" i="9"/>
  <c r="D26" i="9"/>
  <c r="F21" i="9"/>
  <c r="E21" i="9"/>
  <c r="D21" i="9"/>
  <c r="F14" i="9"/>
  <c r="E14" i="9"/>
  <c r="D14" i="9"/>
  <c r="F11" i="9"/>
  <c r="D11" i="9"/>
  <c r="F21" i="8"/>
  <c r="E21" i="8"/>
  <c r="D21" i="8"/>
  <c r="F17" i="8"/>
  <c r="E17" i="8"/>
  <c r="D17" i="8"/>
  <c r="D14" i="8"/>
  <c r="E9" i="8"/>
  <c r="D9" i="8"/>
  <c r="F9" i="8" l="1"/>
  <c r="D47" i="9"/>
  <c r="D22" i="8"/>
  <c r="E22" i="8"/>
  <c r="F22" i="8"/>
  <c r="D58" i="9"/>
  <c r="E27" i="9"/>
  <c r="E58" i="9"/>
  <c r="E50" i="9"/>
  <c r="D50" i="9"/>
  <c r="D54" i="9"/>
  <c r="D27" i="9"/>
  <c r="E54" i="9"/>
  <c r="E22" i="9"/>
  <c r="D22" i="9"/>
  <c r="F22" i="9"/>
  <c r="F59" i="9" s="1"/>
  <c r="D59" i="9" l="1"/>
  <c r="E47" i="9" l="1"/>
  <c r="E59" i="9" l="1"/>
</calcChain>
</file>

<file path=xl/sharedStrings.xml><?xml version="1.0" encoding="utf-8"?>
<sst xmlns="http://schemas.openxmlformats.org/spreadsheetml/2006/main" count="155" uniqueCount="123">
  <si>
    <t>과목</t>
    <phoneticPr fontId="3" type="noConversion"/>
  </si>
  <si>
    <t>이월금</t>
    <phoneticPr fontId="3" type="noConversion"/>
  </si>
  <si>
    <t>관</t>
    <phoneticPr fontId="3" type="noConversion"/>
  </si>
  <si>
    <t>항</t>
    <phoneticPr fontId="3" type="noConversion"/>
  </si>
  <si>
    <t>목</t>
    <phoneticPr fontId="3" type="noConversion"/>
  </si>
  <si>
    <t>합계</t>
    <phoneticPr fontId="3" type="noConversion"/>
  </si>
  <si>
    <t>세입</t>
    <phoneticPr fontId="3" type="noConversion"/>
  </si>
  <si>
    <t>국고보조금</t>
    <phoneticPr fontId="3" type="noConversion"/>
  </si>
  <si>
    <t>시도보조금</t>
    <phoneticPr fontId="3" type="noConversion"/>
  </si>
  <si>
    <t>시군구보조금</t>
    <phoneticPr fontId="3" type="noConversion"/>
  </si>
  <si>
    <t>기타보조금</t>
    <phoneticPr fontId="3" type="noConversion"/>
  </si>
  <si>
    <t>비지정후원금</t>
    <phoneticPr fontId="3" type="noConversion"/>
  </si>
  <si>
    <t>지정후원금</t>
    <phoneticPr fontId="3" type="noConversion"/>
  </si>
  <si>
    <t>법인전입금</t>
    <phoneticPr fontId="3" type="noConversion"/>
  </si>
  <si>
    <t>예금이자수입</t>
    <phoneticPr fontId="3" type="noConversion"/>
  </si>
  <si>
    <t>총계</t>
    <phoneticPr fontId="3" type="noConversion"/>
  </si>
  <si>
    <t>보조금</t>
    <phoneticPr fontId="3" type="noConversion"/>
  </si>
  <si>
    <t>후원금</t>
    <phoneticPr fontId="3" type="noConversion"/>
  </si>
  <si>
    <t>전입금</t>
    <phoneticPr fontId="3" type="noConversion"/>
  </si>
  <si>
    <t>사무비</t>
    <phoneticPr fontId="3" type="noConversion"/>
  </si>
  <si>
    <t>인건비</t>
    <phoneticPr fontId="3" type="noConversion"/>
  </si>
  <si>
    <t>급여</t>
    <phoneticPr fontId="3" type="noConversion"/>
  </si>
  <si>
    <t>제수당</t>
    <phoneticPr fontId="3" type="noConversion"/>
  </si>
  <si>
    <t>퇴직금 및 퇴직적립금</t>
    <phoneticPr fontId="3" type="noConversion"/>
  </si>
  <si>
    <t>사회보험부담금</t>
    <phoneticPr fontId="3" type="noConversion"/>
  </si>
  <si>
    <t>기타후생경비</t>
    <phoneticPr fontId="3" type="noConversion"/>
  </si>
  <si>
    <t>기관운영비</t>
    <phoneticPr fontId="3" type="noConversion"/>
  </si>
  <si>
    <t>회의비</t>
    <phoneticPr fontId="3" type="noConversion"/>
  </si>
  <si>
    <t>업무추진비</t>
    <phoneticPr fontId="3" type="noConversion"/>
  </si>
  <si>
    <t>수용비 및 수수료</t>
    <phoneticPr fontId="3" type="noConversion"/>
  </si>
  <si>
    <t>공공요금</t>
    <phoneticPr fontId="3" type="noConversion"/>
  </si>
  <si>
    <t>제세공과금</t>
    <phoneticPr fontId="3" type="noConversion"/>
  </si>
  <si>
    <t>기타운영비</t>
    <phoneticPr fontId="3" type="noConversion"/>
  </si>
  <si>
    <t>운영비</t>
    <phoneticPr fontId="3" type="noConversion"/>
  </si>
  <si>
    <t>시설비</t>
    <phoneticPr fontId="3" type="noConversion"/>
  </si>
  <si>
    <t>자산취득비</t>
    <phoneticPr fontId="3" type="noConversion"/>
  </si>
  <si>
    <t>시설장비유지비</t>
    <phoneticPr fontId="3" type="noConversion"/>
  </si>
  <si>
    <t>잡지출</t>
    <phoneticPr fontId="3" type="noConversion"/>
  </si>
  <si>
    <t>잡지출</t>
    <phoneticPr fontId="3" type="noConversion"/>
  </si>
  <si>
    <t>예비비 및 기타</t>
    <phoneticPr fontId="3" type="noConversion"/>
  </si>
  <si>
    <t>예비비</t>
    <phoneticPr fontId="3" type="noConversion"/>
  </si>
  <si>
    <t>반환금</t>
    <phoneticPr fontId="3" type="noConversion"/>
  </si>
  <si>
    <t>예비비 및     기타</t>
    <phoneticPr fontId="3" type="noConversion"/>
  </si>
  <si>
    <t>후원금이월금</t>
    <phoneticPr fontId="3" type="noConversion"/>
  </si>
  <si>
    <t>(소계)</t>
  </si>
  <si>
    <t>증감액(B-A)</t>
    <phoneticPr fontId="3" type="noConversion"/>
  </si>
  <si>
    <t>세출</t>
    <phoneticPr fontId="3" type="noConversion"/>
  </si>
  <si>
    <t>여비</t>
    <phoneticPr fontId="3" type="noConversion"/>
  </si>
  <si>
    <t>차량비</t>
    <phoneticPr fontId="3" type="noConversion"/>
  </si>
  <si>
    <t>재산조성비</t>
    <phoneticPr fontId="3" type="noConversion"/>
  </si>
  <si>
    <t>비 고(산출내역)</t>
    <phoneticPr fontId="3" type="noConversion"/>
  </si>
  <si>
    <t>비 고 (산출내역)</t>
    <phoneticPr fontId="3" type="noConversion"/>
  </si>
  <si>
    <t>3. 세출  /  시설명 : 상주시가족센터</t>
    <phoneticPr fontId="3" type="noConversion"/>
  </si>
  <si>
    <t>2. 세입  /  시설명 :  상주시가족센터</t>
    <phoneticPr fontId="3" type="noConversion"/>
  </si>
  <si>
    <t>잡수입</t>
    <phoneticPr fontId="3" type="noConversion"/>
  </si>
  <si>
    <t>잡수입</t>
    <phoneticPr fontId="3" type="noConversion"/>
  </si>
  <si>
    <t>통 번역서비스(베트남)</t>
    <phoneticPr fontId="3" type="noConversion"/>
  </si>
  <si>
    <t>가족관계</t>
    <phoneticPr fontId="3" type="noConversion"/>
  </si>
  <si>
    <t>가족생활</t>
    <phoneticPr fontId="3" type="noConversion"/>
  </si>
  <si>
    <t>결혼이민여성 교육지원</t>
    <phoneticPr fontId="3" type="noConversion"/>
  </si>
  <si>
    <t>다문화가족지원(특성화)</t>
    <phoneticPr fontId="3" type="noConversion"/>
  </si>
  <si>
    <t>아이돌봄지원사업</t>
    <phoneticPr fontId="3" type="noConversion"/>
  </si>
  <si>
    <t>경북 아이돌봄서비스 
본인부담금 지원</t>
    <phoneticPr fontId="3" type="noConversion"/>
  </si>
  <si>
    <t>영아 전담 아이돌보미 지원</t>
    <phoneticPr fontId="3" type="noConversion"/>
  </si>
  <si>
    <t>이월금</t>
    <phoneticPr fontId="3" type="noConversion"/>
  </si>
  <si>
    <t>후원이월금</t>
    <phoneticPr fontId="3" type="noConversion"/>
  </si>
  <si>
    <t>기관운영 및 사업운영 관련 소요비용</t>
    <phoneticPr fontId="3" type="noConversion"/>
  </si>
  <si>
    <t>운영위원회, 인사위원회, 직원회의 등</t>
    <phoneticPr fontId="3" type="noConversion"/>
  </si>
  <si>
    <t>센터운영 종사자 10명 시외출장비</t>
    <phoneticPr fontId="3" type="noConversion"/>
  </si>
  <si>
    <t>사무용품비</t>
    <phoneticPr fontId="3" type="noConversion"/>
  </si>
  <si>
    <t>전기요금,통신요금 등</t>
    <phoneticPr fontId="3" type="noConversion"/>
  </si>
  <si>
    <t>보험료,자동차세 등</t>
    <phoneticPr fontId="3" type="noConversion"/>
  </si>
  <si>
    <t>차량유류대 및 정비유지비</t>
    <phoneticPr fontId="3" type="noConversion"/>
  </si>
  <si>
    <t>종사자교육,특근매식비,직원피복비 등</t>
    <phoneticPr fontId="3" type="noConversion"/>
  </si>
  <si>
    <t>비품수선비</t>
    <phoneticPr fontId="3" type="noConversion"/>
  </si>
  <si>
    <t>결혼이민여성 직업훈련비</t>
    <phoneticPr fontId="3" type="noConversion"/>
  </si>
  <si>
    <t>결혼이민여성 대학등록금 지원</t>
    <phoneticPr fontId="3" type="noConversion"/>
  </si>
  <si>
    <t>2023년도 1차  세입 추가경정 예산서</t>
    <phoneticPr fontId="3" type="noConversion"/>
  </si>
  <si>
    <t>기간 : 2023. 1. 1. ~ 2023. 12. 31. / 단위 : 원</t>
    <phoneticPr fontId="3" type="noConversion"/>
  </si>
  <si>
    <t>2023년 예산(A)</t>
    <phoneticPr fontId="3" type="noConversion"/>
  </si>
  <si>
    <t>2023년도 1차  세출 추가경정 예산서</t>
    <phoneticPr fontId="3" type="noConversion"/>
  </si>
  <si>
    <t>기간 : 2023. 1. 1. ~ 2023. 12. 31. / 단위 : 원</t>
    <phoneticPr fontId="3" type="noConversion"/>
  </si>
  <si>
    <t>2023년 예산(A)</t>
    <phoneticPr fontId="3" type="noConversion"/>
  </si>
  <si>
    <t>취창업교육비지원</t>
    <phoneticPr fontId="3" type="noConversion"/>
  </si>
  <si>
    <t>학습지도 및 
학생상담활동지원</t>
    <phoneticPr fontId="3" type="noConversion"/>
  </si>
  <si>
    <t>다문화가족자녀 심리치료
프로그램운영지원</t>
    <phoneticPr fontId="3" type="noConversion"/>
  </si>
  <si>
    <t>가족심리치료 
프로그램운영지원</t>
    <phoneticPr fontId="3" type="noConversion"/>
  </si>
  <si>
    <t>상담 취업보조 인건비 지원</t>
    <phoneticPr fontId="3" type="noConversion"/>
  </si>
  <si>
    <t>가족과 함께하는 지역공동체</t>
    <phoneticPr fontId="3" type="noConversion"/>
  </si>
  <si>
    <t>다문화가족지역 맞춤형 학습 및 프로그램 지원</t>
    <phoneticPr fontId="3" type="noConversion"/>
  </si>
  <si>
    <t>결혼이민여성 이중언어
강사 일자리창출</t>
    <phoneticPr fontId="3" type="noConversion"/>
  </si>
  <si>
    <t>공동육아나눔터</t>
    <phoneticPr fontId="3" type="noConversion"/>
  </si>
  <si>
    <t>사업비이월금</t>
    <phoneticPr fontId="3" type="noConversion"/>
  </si>
  <si>
    <t>자부담금이월금</t>
    <phoneticPr fontId="3" type="noConversion"/>
  </si>
  <si>
    <t>센  터  운  영  비 : 493,380,000
 가족희망드림지원: 133,850,000
 공 동 육 아나눔터: 110,388,000
 다문화가족지원(특성화): 364,365,000
 아이돌봄지원사업: 2,281,971,000</t>
    <phoneticPr fontId="3" type="noConversion"/>
  </si>
  <si>
    <t>다문화가족지역맞춤형: 27,000,000
 결혼이민여성교육지원: 1,000,000
 이중언어강사일자리창출: 59,800,000
 아이돌봄부모부담금경감: 658,000,000
 영아전담아이돌보미지원: 18,000,000</t>
    <phoneticPr fontId="3" type="noConversion"/>
  </si>
  <si>
    <t>사업비반납 204,181,607
  -센터운영사업비 19,866,200
  -특성화사업비 140,646,790
  -상담취업보조 5,710,000
  -베트남통번역 1,560,000
  -아이돌봄 36,398,617
 이자반납 194,160</t>
    <phoneticPr fontId="3" type="noConversion"/>
  </si>
  <si>
    <t>취창업 교 육 비 지 원: 2,100,000
 학습지도 및 학생상담: 14,000,000
 다문화가족자녀심리치료: 28,000,000
 가족심리치료프로그램: 28.000.000
 통번역서비스(베트남)인건비: 27,000,000
 상담취업 보조 인건비: 27,000,000</t>
    <phoneticPr fontId="3" type="noConversion"/>
  </si>
  <si>
    <t>가족희망드림지원</t>
    <phoneticPr fontId="3" type="noConversion"/>
  </si>
  <si>
    <t xml:space="preserve"> 직원 건강검진비 지원 등</t>
    <phoneticPr fontId="3" type="noConversion"/>
  </si>
  <si>
    <t>상담·취업 보조인력 인건비</t>
    <phoneticPr fontId="3" type="noConversion"/>
  </si>
  <si>
    <t>사업비: 18,000,000</t>
    <phoneticPr fontId="3" type="noConversion"/>
  </si>
  <si>
    <t xml:space="preserve"> 급여 및 제수당 1/12  29,144,160</t>
    <phoneticPr fontId="3" type="noConversion"/>
  </si>
  <si>
    <t xml:space="preserve"> 사회보험 37,140,960</t>
    <phoneticPr fontId="3" type="noConversion"/>
  </si>
  <si>
    <t>컴퓨터, 책상, 냉난방기, 진열장 등 구입</t>
    <phoneticPr fontId="3" type="noConversion"/>
  </si>
  <si>
    <t xml:space="preserve">다채움 8,000,000
 다배움 4,000,000     </t>
    <phoneticPr fontId="3" type="noConversion"/>
  </si>
  <si>
    <t>인건비: 78,604,870
 운영비: 5,445,130
 사업비: 51,000,000
 업무추진비: 800,000</t>
    <phoneticPr fontId="3" type="noConversion"/>
  </si>
  <si>
    <t>인건비: 312,015,440
 운영비:  35,149,560
 사업비: 20,200,000</t>
    <phoneticPr fontId="3" type="noConversion"/>
  </si>
  <si>
    <t>공부방: 16,000,000
 다함께: 2,000,000
 가족봉사단: 4,000,000
 다문화자녀성장지원: 2,000,000
 다문화이해및체험: 2,000,000
 지역경제자립공동체지원: 5,000,000</t>
    <phoneticPr fontId="3" type="noConversion"/>
  </si>
  <si>
    <t>인건비: 33,868,580
 운영비: 431,420
 사업비: 25,500,000</t>
    <phoneticPr fontId="3" type="noConversion"/>
  </si>
  <si>
    <t>센터장11) 3,503,060*12월=42,036,720
사무국장10) 3,176,020*6월=19,056,120
사무국장11) 3,289,860*6월=19,739,160
팀장8) 2,804,850*12월=33,658,200
팀장6) 2,583,020*12월=30,996,240
선임8) 2,589,990*12월=31,079,880
팀원1) 2,073,500*8월=16,588,000
팀원2) 2,112,400*4월=8,449,600
팀장5) 2,476,850*12월=29,722,200
팀원2) 2,112,400*10.5월=22,180,200
팀원3) 2,151,100*3월=6,453,300
팀원4) 2,206,900*9월=19,862,100
팀원1) 2,073,500*1월=2,073,500
팀원2) 2,112,400*11월=23,236,400</t>
    <phoneticPr fontId="3" type="noConversion"/>
  </si>
  <si>
    <t>인건비: 89,737,680
 운영비:   8,390,320
 사업비: 12,260,000</t>
    <phoneticPr fontId="3" type="noConversion"/>
  </si>
  <si>
    <t>베트남 통번역지원사 인건비</t>
    <phoneticPr fontId="3" type="noConversion"/>
  </si>
  <si>
    <t>인건비: 30,653,760
 운영바: 1,100,000
 사업비: 626,246,240</t>
    <phoneticPr fontId="3" type="noConversion"/>
  </si>
  <si>
    <t>인건비: 13,440,000
 진행비: 560,000</t>
    <phoneticPr fontId="3" type="noConversion"/>
  </si>
  <si>
    <t>사업비반납 204,181,607
  -센터운영사업비 19,866,200
  -특성화사업비 140,646,790
  -상담취업보조 5,710,000
  -베트남통번역 1,560,000
  -아이돌봄 36,398,617
 이자반납 194,160</t>
    <phoneticPr fontId="3" type="noConversion"/>
  </si>
  <si>
    <t>2023년 1차추경(B)</t>
    <phoneticPr fontId="3" type="noConversion"/>
  </si>
  <si>
    <t>명 절  휴 가 비: 29,534,200
 시간외근무수당: 14,670,200
 관리수당: 1,200,000</t>
    <phoneticPr fontId="3" type="noConversion"/>
  </si>
  <si>
    <t>인건비: 23,550,000
 진행비: 4,450,000</t>
    <phoneticPr fontId="3" type="noConversion"/>
  </si>
  <si>
    <t>인건비: 25,100,000
 진행비: 2,900,000</t>
    <phoneticPr fontId="3" type="noConversion"/>
  </si>
  <si>
    <t xml:space="preserve">부모역할지원 4,000,000
 1인가구지원 3,000,000   
 이중언어환경조성 1,500,000 
 가족상담 7,000,000
 부부역할지원(상담) 5,000,000      </t>
    <phoneticPr fontId="3" type="noConversion"/>
  </si>
  <si>
    <t>인건비: 117,353,000
 운영바: 21,760,000
 사업비: 2,142,858,000</t>
    <phoneticPr fontId="3" type="noConversion"/>
  </si>
  <si>
    <t xml:space="preserve">정착패키지 1,500,000     
 가족사랑의날 3,000,000
 가족친화프로그램 2,000,000   
 네트워크연계 4,500,000
 홍보(센터200+다채움150) 3,500,000  
 다이음 5,940,000       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</si>
</sst>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6" x14ac:knownFonts="1">
    <font>
      <sz val="11"/>
      <color theme="1"/>
      <name val="맑은 고딕"/>
      <family val="2"/>
      <charset val="129"/>
      <scheme val="minor"/>
    </font>
    <font>
      <b/>
      <sz val="20"/>
      <color rgb="FF000000"/>
      <name val="함초롬바탕"/>
      <family val="1"/>
      <charset val="129"/>
    </font>
    <font>
      <sz val="12"/>
      <color rgb="FF000000"/>
      <name val="함초롬바탕"/>
      <family val="1"/>
      <charset val="129"/>
    </font>
    <font>
      <sz val="8"/>
      <name val="맑은 고딕"/>
      <family val="2"/>
      <charset val="129"/>
      <scheme val="minor"/>
    </font>
    <font>
      <sz val="11"/>
      <color rgb="FF000000"/>
      <name val="함초롬바탕"/>
      <family val="1"/>
      <charset val="129"/>
    </font>
    <font>
      <sz val="11"/>
      <color theme="1"/>
      <name val="함초롬바탕"/>
      <family val="1"/>
      <charset val="129"/>
    </font>
    <font>
      <sz val="9"/>
      <color theme="1"/>
      <name val="함초롬바탕"/>
      <family val="1"/>
      <charset val="129"/>
    </font>
    <font>
      <sz val="12"/>
      <color theme="1"/>
      <name val="함초롬바탕"/>
      <family val="1"/>
      <charset val="129"/>
    </font>
    <font>
      <b/>
      <sz val="22"/>
      <color rgb="FF000000"/>
      <name val="함초롬바탕"/>
      <family val="1"/>
      <charset val="129"/>
    </font>
    <font>
      <sz val="9"/>
      <name val="맑은 고딕"/>
      <family val="2"/>
      <charset val="129"/>
      <scheme val="minor"/>
    </font>
    <font>
      <sz val="11"/>
      <color rgb="FF000000"/>
      <name val="돋움"/>
      <family val="3"/>
      <charset val="129"/>
    </font>
    <font>
      <sz val="9"/>
      <name val="맑은 고딕"/>
      <family val="3"/>
      <charset val="129"/>
      <scheme val="minor"/>
    </font>
    <font>
      <sz val="11"/>
      <color rgb="FFFF0000"/>
      <name val="함초롬바탕"/>
      <family val="1"/>
      <charset val="129"/>
    </font>
    <font>
      <sz val="9"/>
      <color rgb="FFFF0000"/>
      <name val="맑은 고딕"/>
      <family val="2"/>
      <charset val="129"/>
      <scheme val="minor"/>
    </font>
    <font>
      <sz val="9"/>
      <color rgb="FFFF0000"/>
      <name val="함초롬바탕"/>
      <family val="1"/>
      <charset val="129"/>
    </font>
    <font>
      <sz val="11"/>
      <name val="함초롬바탕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E1F2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41" fontId="10" fillId="0" borderId="0">
      <alignment vertical="center"/>
    </xf>
  </cellStyleXfs>
  <cellXfs count="105">
    <xf numFmtId="0" fontId="0" fillId="0" borderId="0" xfId="0">
      <alignment vertical="center"/>
    </xf>
    <xf numFmtId="0" fontId="5" fillId="0" borderId="0" xfId="0" applyFont="1">
      <alignment vertical="center"/>
    </xf>
    <xf numFmtId="41" fontId="5" fillId="0" borderId="0" xfId="0" applyNumberFormat="1" applyFont="1">
      <alignment vertical="center"/>
    </xf>
    <xf numFmtId="41" fontId="5" fillId="0" borderId="0" xfId="0" applyNumberFormat="1" applyFont="1" applyAlignment="1">
      <alignment horizontal="center" vertical="center"/>
    </xf>
    <xf numFmtId="41" fontId="5" fillId="0" borderId="0" xfId="0" applyNumberFormat="1" applyFont="1" applyFill="1">
      <alignment vertical="center"/>
    </xf>
    <xf numFmtId="0" fontId="7" fillId="0" borderId="0" xfId="0" applyFont="1">
      <alignment vertical="center"/>
    </xf>
    <xf numFmtId="41" fontId="5" fillId="5" borderId="7" xfId="0" applyNumberFormat="1" applyFont="1" applyFill="1" applyBorder="1" applyAlignment="1">
      <alignment horizontal="center" vertical="center"/>
    </xf>
    <xf numFmtId="41" fontId="5" fillId="5" borderId="8" xfId="0" applyNumberFormat="1" applyFont="1" applyFill="1" applyBorder="1" applyAlignment="1">
      <alignment horizontal="center" vertical="center"/>
    </xf>
    <xf numFmtId="41" fontId="4" fillId="0" borderId="13" xfId="0" applyNumberFormat="1" applyFont="1" applyBorder="1" applyAlignment="1">
      <alignment horizontal="left" vertical="center"/>
    </xf>
    <xf numFmtId="41" fontId="5" fillId="0" borderId="0" xfId="0" applyNumberFormat="1" applyFont="1" applyFill="1" applyBorder="1" applyAlignment="1">
      <alignment horizontal="left" vertical="center"/>
    </xf>
    <xf numFmtId="41" fontId="5" fillId="5" borderId="5" xfId="0" applyNumberFormat="1" applyFont="1" applyFill="1" applyBorder="1" applyAlignment="1">
      <alignment horizontal="center" vertical="center"/>
    </xf>
    <xf numFmtId="41" fontId="5" fillId="5" borderId="1" xfId="0" applyNumberFormat="1" applyFont="1" applyFill="1" applyBorder="1" applyAlignment="1">
      <alignment horizontal="center" vertical="center"/>
    </xf>
    <xf numFmtId="41" fontId="5" fillId="0" borderId="16" xfId="0" applyNumberFormat="1" applyFont="1" applyBorder="1" applyAlignment="1">
      <alignment horizontal="center" vertical="center"/>
    </xf>
    <xf numFmtId="41" fontId="5" fillId="0" borderId="18" xfId="0" applyNumberFormat="1" applyFont="1" applyBorder="1" applyAlignment="1">
      <alignment horizontal="center" vertical="center"/>
    </xf>
    <xf numFmtId="41" fontId="5" fillId="6" borderId="1" xfId="0" applyNumberFormat="1" applyFont="1" applyFill="1" applyBorder="1" applyAlignment="1">
      <alignment horizontal="center" vertical="center"/>
    </xf>
    <xf numFmtId="41" fontId="9" fillId="0" borderId="6" xfId="0" applyNumberFormat="1" applyFont="1" applyBorder="1" applyAlignment="1">
      <alignment horizontal="left" vertical="center" wrapText="1"/>
    </xf>
    <xf numFmtId="41" fontId="5" fillId="3" borderId="8" xfId="0" applyNumberFormat="1" applyFont="1" applyFill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41" fontId="5" fillId="4" borderId="1" xfId="0" applyNumberFormat="1" applyFont="1" applyFill="1" applyBorder="1" applyAlignment="1">
      <alignment horizontal="center" vertical="center"/>
    </xf>
    <xf numFmtId="41" fontId="5" fillId="2" borderId="1" xfId="0" applyNumberFormat="1" applyFont="1" applyFill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 wrapText="1"/>
    </xf>
    <xf numFmtId="41" fontId="5" fillId="0" borderId="11" xfId="0" applyNumberFormat="1" applyFont="1" applyFill="1" applyBorder="1" applyAlignment="1">
      <alignment horizontal="center" vertical="center"/>
    </xf>
    <xf numFmtId="41" fontId="5" fillId="3" borderId="8" xfId="0" applyNumberFormat="1" applyFont="1" applyFill="1" applyBorder="1" applyAlignment="1">
      <alignment horizontal="center" vertical="center"/>
    </xf>
    <xf numFmtId="41" fontId="5" fillId="4" borderId="1" xfId="0" applyNumberFormat="1" applyFont="1" applyFill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41" fontId="5" fillId="0" borderId="5" xfId="0" applyNumberFormat="1" applyFont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13" fillId="0" borderId="14" xfId="0" applyNumberFormat="1" applyFont="1" applyBorder="1" applyAlignment="1">
      <alignment horizontal="left" vertical="center" wrapText="1"/>
    </xf>
    <xf numFmtId="41" fontId="12" fillId="0" borderId="14" xfId="0" applyNumberFormat="1" applyFont="1" applyBorder="1" applyAlignment="1">
      <alignment horizontal="center" vertical="center"/>
    </xf>
    <xf numFmtId="41" fontId="12" fillId="6" borderId="6" xfId="0" applyNumberFormat="1" applyFont="1" applyFill="1" applyBorder="1" applyAlignment="1">
      <alignment horizontal="center" vertical="center"/>
    </xf>
    <xf numFmtId="41" fontId="13" fillId="0" borderId="6" xfId="0" applyNumberFormat="1" applyFont="1" applyBorder="1" applyAlignment="1">
      <alignment horizontal="left" vertical="center" wrapText="1"/>
    </xf>
    <xf numFmtId="41" fontId="12" fillId="4" borderId="6" xfId="0" applyNumberFormat="1" applyFont="1" applyFill="1" applyBorder="1" applyAlignment="1">
      <alignment horizontal="center" vertical="center"/>
    </xf>
    <xf numFmtId="41" fontId="12" fillId="0" borderId="6" xfId="0" applyNumberFormat="1" applyFont="1" applyBorder="1" applyAlignment="1">
      <alignment horizontal="center" vertical="center"/>
    </xf>
    <xf numFmtId="41" fontId="14" fillId="0" borderId="6" xfId="0" applyNumberFormat="1" applyFont="1" applyBorder="1" applyAlignment="1">
      <alignment horizontal="center" vertical="center"/>
    </xf>
    <xf numFmtId="41" fontId="12" fillId="3" borderId="9" xfId="0" applyNumberFormat="1" applyFont="1" applyFill="1" applyBorder="1" applyAlignment="1">
      <alignment horizontal="center" vertical="center"/>
    </xf>
    <xf numFmtId="41" fontId="15" fillId="0" borderId="1" xfId="0" applyNumberFormat="1" applyFont="1" applyBorder="1" applyAlignment="1">
      <alignment horizontal="center" vertical="center"/>
    </xf>
    <xf numFmtId="41" fontId="15" fillId="0" borderId="1" xfId="0" applyNumberFormat="1" applyFont="1" applyBorder="1" applyAlignment="1">
      <alignment horizontal="center" vertical="center" wrapText="1"/>
    </xf>
    <xf numFmtId="41" fontId="15" fillId="0" borderId="11" xfId="0" applyNumberFormat="1" applyFont="1" applyFill="1" applyBorder="1" applyAlignment="1">
      <alignment horizontal="center" vertical="center"/>
    </xf>
    <xf numFmtId="41" fontId="15" fillId="0" borderId="11" xfId="0" applyNumberFormat="1" applyFont="1" applyBorder="1" applyAlignment="1">
      <alignment horizontal="right" vertical="center"/>
    </xf>
    <xf numFmtId="41" fontId="15" fillId="0" borderId="12" xfId="0" applyNumberFormat="1" applyFont="1" applyFill="1" applyBorder="1" applyAlignment="1">
      <alignment horizontal="right" vertical="center"/>
    </xf>
    <xf numFmtId="41" fontId="11" fillId="0" borderId="6" xfId="0" applyNumberFormat="1" applyFont="1" applyBorder="1" applyAlignment="1">
      <alignment horizontal="left" vertical="center" wrapText="1"/>
    </xf>
    <xf numFmtId="41" fontId="9" fillId="0" borderId="14" xfId="0" applyNumberFormat="1" applyFont="1" applyBorder="1" applyAlignment="1">
      <alignment horizontal="left" vertical="center" wrapText="1"/>
    </xf>
    <xf numFmtId="41" fontId="15" fillId="6" borderId="1" xfId="0" applyNumberFormat="1" applyFont="1" applyFill="1" applyBorder="1" applyAlignment="1">
      <alignment horizontal="center" vertical="center"/>
    </xf>
    <xf numFmtId="41" fontId="15" fillId="6" borderId="1" xfId="0" applyNumberFormat="1" applyFont="1" applyFill="1" applyBorder="1" applyAlignment="1">
      <alignment horizontal="right" vertical="center"/>
    </xf>
    <xf numFmtId="41" fontId="15" fillId="4" borderId="1" xfId="0" applyNumberFormat="1" applyFont="1" applyFill="1" applyBorder="1" applyAlignment="1">
      <alignment horizontal="center" vertical="center"/>
    </xf>
    <xf numFmtId="41" fontId="15" fillId="4" borderId="1" xfId="0" applyNumberFormat="1" applyFont="1" applyFill="1" applyBorder="1" applyAlignment="1">
      <alignment horizontal="right" vertical="center"/>
    </xf>
    <xf numFmtId="41" fontId="15" fillId="3" borderId="8" xfId="0" applyNumberFormat="1" applyFont="1" applyFill="1" applyBorder="1" applyAlignment="1">
      <alignment horizontal="center" vertical="center"/>
    </xf>
    <xf numFmtId="41" fontId="5" fillId="3" borderId="7" xfId="0" applyNumberFormat="1" applyFont="1" applyFill="1" applyBorder="1" applyAlignment="1">
      <alignment horizontal="center" vertical="center"/>
    </xf>
    <xf numFmtId="41" fontId="5" fillId="3" borderId="8" xfId="0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41" fontId="5" fillId="2" borderId="1" xfId="0" applyNumberFormat="1" applyFont="1" applyFill="1" applyBorder="1" applyAlignment="1">
      <alignment horizontal="center" vertical="center"/>
    </xf>
    <xf numFmtId="41" fontId="12" fillId="2" borderId="12" xfId="0" applyNumberFormat="1" applyFont="1" applyFill="1" applyBorder="1" applyAlignment="1">
      <alignment horizontal="center" vertical="center"/>
    </xf>
    <xf numFmtId="41" fontId="12" fillId="4" borderId="12" xfId="0" applyNumberFormat="1" applyFont="1" applyFill="1" applyBorder="1" applyAlignment="1">
      <alignment horizontal="center" vertical="center"/>
    </xf>
    <xf numFmtId="41" fontId="13" fillId="0" borderId="12" xfId="0" applyNumberFormat="1" applyFont="1" applyBorder="1" applyAlignment="1">
      <alignment vertical="center"/>
    </xf>
    <xf numFmtId="41" fontId="12" fillId="0" borderId="12" xfId="0" applyNumberFormat="1" applyFont="1" applyBorder="1" applyAlignment="1">
      <alignment horizontal="center" vertical="center"/>
    </xf>
    <xf numFmtId="41" fontId="12" fillId="3" borderId="21" xfId="0" applyNumberFormat="1" applyFont="1" applyFill="1" applyBorder="1" applyAlignment="1">
      <alignment horizontal="center" vertical="center"/>
    </xf>
    <xf numFmtId="41" fontId="11" fillId="0" borderId="12" xfId="0" applyNumberFormat="1" applyFont="1" applyBorder="1" applyAlignment="1">
      <alignment vertical="center" wrapText="1"/>
    </xf>
    <xf numFmtId="41" fontId="15" fillId="2" borderId="1" xfId="0" applyNumberFormat="1" applyFont="1" applyFill="1" applyBorder="1" applyAlignment="1">
      <alignment horizontal="center" vertical="center"/>
    </xf>
    <xf numFmtId="41" fontId="15" fillId="0" borderId="11" xfId="0" applyNumberFormat="1" applyFont="1" applyBorder="1" applyAlignment="1">
      <alignment horizontal="center" vertical="center"/>
    </xf>
    <xf numFmtId="41" fontId="15" fillId="0" borderId="17" xfId="0" applyNumberFormat="1" applyFont="1" applyFill="1" applyBorder="1" applyAlignment="1">
      <alignment horizontal="center" vertical="center"/>
    </xf>
    <xf numFmtId="41" fontId="15" fillId="0" borderId="12" xfId="0" applyNumberFormat="1" applyFont="1" applyFill="1" applyBorder="1" applyAlignment="1">
      <alignment horizontal="center" vertical="center"/>
    </xf>
    <xf numFmtId="41" fontId="9" fillId="0" borderId="19" xfId="0" applyNumberFormat="1" applyFont="1" applyBorder="1" applyAlignment="1">
      <alignment horizontal="left" vertical="center" wrapText="1"/>
    </xf>
    <xf numFmtId="0" fontId="11" fillId="0" borderId="22" xfId="1" applyNumberFormat="1" applyFont="1" applyBorder="1" applyAlignment="1">
      <alignment vertical="center" wrapText="1"/>
    </xf>
    <xf numFmtId="3" fontId="11" fillId="0" borderId="12" xfId="1" applyNumberFormat="1" applyFont="1" applyBorder="1" applyAlignment="1">
      <alignment vertical="center" wrapText="1"/>
    </xf>
    <xf numFmtId="0" fontId="11" fillId="0" borderId="12" xfId="1" applyNumberFormat="1" applyFont="1" applyBorder="1" applyAlignment="1">
      <alignment vertical="center" wrapText="1"/>
    </xf>
    <xf numFmtId="41" fontId="15" fillId="4" borderId="12" xfId="0" applyNumberFormat="1" applyFont="1" applyFill="1" applyBorder="1" applyAlignment="1">
      <alignment horizontal="center" vertical="center"/>
    </xf>
    <xf numFmtId="41" fontId="11" fillId="0" borderId="12" xfId="2" applyNumberFormat="1" applyFont="1" applyFill="1" applyBorder="1" applyAlignment="1">
      <alignment vertical="center" wrapText="1"/>
    </xf>
    <xf numFmtId="41" fontId="11" fillId="0" borderId="12" xfId="2" applyNumberFormat="1" applyFont="1" applyFill="1" applyBorder="1" applyAlignment="1">
      <alignment horizontal="left" vertical="center" wrapText="1" readingOrder="1"/>
    </xf>
    <xf numFmtId="41" fontId="9" fillId="0" borderId="12" xfId="0" applyNumberFormat="1" applyFont="1" applyBorder="1" applyAlignment="1">
      <alignment vertical="center"/>
    </xf>
    <xf numFmtId="41" fontId="9" fillId="0" borderId="12" xfId="0" applyNumberFormat="1" applyFont="1" applyBorder="1" applyAlignment="1">
      <alignment vertical="center" wrapText="1"/>
    </xf>
    <xf numFmtId="41" fontId="11" fillId="0" borderId="12" xfId="0" applyNumberFormat="1" applyFont="1" applyBorder="1" applyAlignment="1">
      <alignment vertical="center"/>
    </xf>
    <xf numFmtId="41" fontId="5" fillId="5" borderId="5" xfId="0" applyNumberFormat="1" applyFont="1" applyFill="1" applyBorder="1" applyAlignment="1">
      <alignment horizontal="center" vertical="center"/>
    </xf>
    <xf numFmtId="41" fontId="5" fillId="5" borderId="1" xfId="0" applyNumberFormat="1" applyFont="1" applyFill="1" applyBorder="1" applyAlignment="1">
      <alignment horizontal="center" vertical="center"/>
    </xf>
    <xf numFmtId="41" fontId="5" fillId="5" borderId="16" xfId="0" applyNumberFormat="1" applyFont="1" applyFill="1" applyBorder="1" applyAlignment="1">
      <alignment horizontal="center" vertical="center" wrapText="1"/>
    </xf>
    <xf numFmtId="41" fontId="5" fillId="5" borderId="20" xfId="0" applyNumberFormat="1" applyFont="1" applyFill="1" applyBorder="1" applyAlignment="1">
      <alignment horizontal="center" vertical="center" wrapText="1"/>
    </xf>
    <xf numFmtId="41" fontId="5" fillId="5" borderId="1" xfId="0" applyNumberFormat="1" applyFont="1" applyFill="1" applyBorder="1" applyAlignment="1">
      <alignment horizontal="center" vertical="center" wrapText="1"/>
    </xf>
    <xf numFmtId="41" fontId="5" fillId="5" borderId="8" xfId="0" applyNumberFormat="1" applyFont="1" applyFill="1" applyBorder="1" applyAlignment="1">
      <alignment horizontal="center" vertical="center"/>
    </xf>
    <xf numFmtId="41" fontId="5" fillId="5" borderId="12" xfId="0" applyNumberFormat="1" applyFont="1" applyFill="1" applyBorder="1" applyAlignment="1">
      <alignment horizontal="center" vertical="center"/>
    </xf>
    <xf numFmtId="41" fontId="5" fillId="5" borderId="8" xfId="0" applyNumberFormat="1" applyFont="1" applyFill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/>
    </xf>
    <xf numFmtId="41" fontId="2" fillId="0" borderId="0" xfId="0" applyNumberFormat="1" applyFont="1" applyBorder="1" applyAlignment="1">
      <alignment horizontal="right" vertical="center"/>
    </xf>
    <xf numFmtId="41" fontId="4" fillId="5" borderId="2" xfId="0" applyNumberFormat="1" applyFont="1" applyFill="1" applyBorder="1" applyAlignment="1">
      <alignment horizontal="center" vertical="center"/>
    </xf>
    <xf numFmtId="41" fontId="4" fillId="5" borderId="3" xfId="0" applyNumberFormat="1" applyFont="1" applyFill="1" applyBorder="1" applyAlignment="1">
      <alignment horizontal="center" vertical="center"/>
    </xf>
    <xf numFmtId="41" fontId="4" fillId="5" borderId="4" xfId="0" applyNumberFormat="1" applyFont="1" applyFill="1" applyBorder="1" applyAlignment="1">
      <alignment horizontal="center" vertical="center"/>
    </xf>
    <xf numFmtId="41" fontId="5" fillId="5" borderId="14" xfId="0" applyNumberFormat="1" applyFont="1" applyFill="1" applyBorder="1" applyAlignment="1">
      <alignment horizontal="center" vertical="center"/>
    </xf>
    <xf numFmtId="41" fontId="5" fillId="5" borderId="15" xfId="0" applyNumberFormat="1" applyFont="1" applyFill="1" applyBorder="1" applyAlignment="1">
      <alignment horizontal="center" vertical="center"/>
    </xf>
    <xf numFmtId="41" fontId="4" fillId="6" borderId="5" xfId="0" applyNumberFormat="1" applyFont="1" applyFill="1" applyBorder="1" applyAlignment="1">
      <alignment horizontal="center" vertical="center"/>
    </xf>
    <xf numFmtId="41" fontId="4" fillId="6" borderId="1" xfId="0" applyNumberFormat="1" applyFont="1" applyFill="1" applyBorder="1" applyAlignment="1">
      <alignment horizontal="center" vertical="center"/>
    </xf>
    <xf numFmtId="41" fontId="5" fillId="0" borderId="5" xfId="0" applyNumberFormat="1" applyFont="1" applyBorder="1" applyAlignment="1">
      <alignment horizontal="center" vertical="center"/>
    </xf>
    <xf numFmtId="41" fontId="5" fillId="0" borderId="10" xfId="0" applyNumberFormat="1" applyFont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41" fontId="5" fillId="4" borderId="5" xfId="0" applyNumberFormat="1" applyFont="1" applyFill="1" applyBorder="1" applyAlignment="1">
      <alignment horizontal="center" vertical="center"/>
    </xf>
    <xf numFmtId="41" fontId="5" fillId="4" borderId="1" xfId="0" applyNumberFormat="1" applyFont="1" applyFill="1" applyBorder="1" applyAlignment="1">
      <alignment horizontal="center" vertical="center"/>
    </xf>
    <xf numFmtId="41" fontId="5" fillId="3" borderId="7" xfId="0" applyNumberFormat="1" applyFont="1" applyFill="1" applyBorder="1" applyAlignment="1">
      <alignment horizontal="center" vertical="center"/>
    </xf>
    <xf numFmtId="41" fontId="5" fillId="3" borderId="8" xfId="0" applyNumberFormat="1" applyFont="1" applyFill="1" applyBorder="1" applyAlignment="1">
      <alignment horizontal="center" vertical="center"/>
    </xf>
    <xf numFmtId="41" fontId="8" fillId="0" borderId="0" xfId="0" applyNumberFormat="1" applyFont="1" applyAlignment="1">
      <alignment horizontal="center" vertical="center"/>
    </xf>
    <xf numFmtId="41" fontId="2" fillId="0" borderId="13" xfId="0" applyNumberFormat="1" applyFont="1" applyBorder="1" applyAlignment="1">
      <alignment horizontal="left" vertical="center"/>
    </xf>
    <xf numFmtId="41" fontId="5" fillId="5" borderId="6" xfId="0" applyNumberFormat="1" applyFont="1" applyFill="1" applyBorder="1" applyAlignment="1">
      <alignment horizontal="center" vertical="center"/>
    </xf>
    <xf numFmtId="41" fontId="5" fillId="0" borderId="5" xfId="0" applyNumberFormat="1" applyFont="1" applyBorder="1" applyAlignment="1">
      <alignment horizontal="center" vertical="center" wrapText="1"/>
    </xf>
    <xf numFmtId="41" fontId="5" fillId="0" borderId="1" xfId="0" applyNumberFormat="1" applyFont="1" applyBorder="1" applyAlignment="1">
      <alignment horizontal="center" vertical="center" wrapText="1"/>
    </xf>
    <xf numFmtId="41" fontId="6" fillId="0" borderId="1" xfId="0" applyNumberFormat="1" applyFont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center" vertical="center"/>
    </xf>
    <xf numFmtId="41" fontId="5" fillId="2" borderId="1" xfId="0" applyNumberFormat="1" applyFont="1" applyFill="1" applyBorder="1" applyAlignment="1">
      <alignment horizontal="center" vertical="center"/>
    </xf>
  </cellXfs>
  <cellStyles count="3">
    <cellStyle name="쉼표 [0] 2 2" xfId="2"/>
    <cellStyle name="표준" xfId="0" builtinId="0"/>
    <cellStyle name="표준 2 2" xfId="1"/>
  </cellStyles>
  <dxfs count="0"/>
  <tableStyles count="0" defaultTableStyle="TableStyleMedium2" defaultPivotStyle="PivotStyleLight16"/>
  <colors>
    <mruColors>
      <color rgb="FF8EA9DB"/>
      <color rgb="FFD9E1F2"/>
      <color rgb="FF000000"/>
      <color rgb="FFFB660B"/>
      <color rgb="FFF7F20E"/>
      <color rgb="FFC810C8"/>
      <color rgb="FF6DA945"/>
      <color rgb="FFDA71FF"/>
      <color rgb="FFE69FFF"/>
      <color rgb="FFE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22"/>
  <sheetViews>
    <sheetView zoomScale="115" zoomScaleNormal="115" zoomScaleSheetLayoutView="85" workbookViewId="0">
      <pane ySplit="5" topLeftCell="A18" activePane="bottomLeft" state="frozen"/>
      <selection activeCell="A16" sqref="A16"/>
      <selection pane="bottomLeft" activeCell="E25" sqref="E25"/>
    </sheetView>
  </sheetViews>
  <sheetFormatPr defaultColWidth="9" defaultRowHeight="15.75" x14ac:dyDescent="0.3"/>
  <cols>
    <col min="1" max="2" width="15.125" style="3" bestFit="1" customWidth="1"/>
    <col min="3" max="3" width="23.5" style="3" bestFit="1" customWidth="1"/>
    <col min="4" max="4" width="15.625" style="3" customWidth="1"/>
    <col min="5" max="5" width="16" style="3" customWidth="1"/>
    <col min="6" max="6" width="15.625" style="3" customWidth="1"/>
    <col min="7" max="7" width="31.625" style="3" customWidth="1"/>
    <col min="8" max="8" width="15.625" style="2" customWidth="1"/>
    <col min="9" max="16384" width="9" style="2"/>
  </cols>
  <sheetData>
    <row r="1" spans="1:7" ht="28.5" x14ac:dyDescent="0.3">
      <c r="A1" s="80" t="s">
        <v>77</v>
      </c>
      <c r="B1" s="80"/>
      <c r="C1" s="80"/>
      <c r="D1" s="80"/>
      <c r="E1" s="80"/>
      <c r="F1" s="80"/>
      <c r="G1" s="80"/>
    </row>
    <row r="2" spans="1:7" ht="20.25" customHeight="1" x14ac:dyDescent="0.3">
      <c r="A2" s="8" t="s">
        <v>53</v>
      </c>
      <c r="B2" s="8"/>
      <c r="C2" s="9"/>
      <c r="D2" s="81" t="s">
        <v>78</v>
      </c>
      <c r="E2" s="81"/>
      <c r="F2" s="81"/>
      <c r="G2" s="81"/>
    </row>
    <row r="3" spans="1:7" s="4" customFormat="1" ht="13.15" customHeight="1" x14ac:dyDescent="0.3">
      <c r="A3" s="82" t="s">
        <v>6</v>
      </c>
      <c r="B3" s="83"/>
      <c r="C3" s="83"/>
      <c r="D3" s="83"/>
      <c r="E3" s="83"/>
      <c r="F3" s="83"/>
      <c r="G3" s="84"/>
    </row>
    <row r="4" spans="1:7" ht="13.5" customHeight="1" x14ac:dyDescent="0.3">
      <c r="A4" s="72" t="s">
        <v>0</v>
      </c>
      <c r="B4" s="73"/>
      <c r="C4" s="73"/>
      <c r="D4" s="74" t="s">
        <v>79</v>
      </c>
      <c r="E4" s="76" t="s">
        <v>116</v>
      </c>
      <c r="F4" s="76" t="s">
        <v>45</v>
      </c>
      <c r="G4" s="85" t="s">
        <v>50</v>
      </c>
    </row>
    <row r="5" spans="1:7" ht="13.5" customHeight="1" x14ac:dyDescent="0.3">
      <c r="A5" s="6" t="s">
        <v>2</v>
      </c>
      <c r="B5" s="7" t="s">
        <v>3</v>
      </c>
      <c r="C5" s="7" t="s">
        <v>4</v>
      </c>
      <c r="D5" s="75"/>
      <c r="E5" s="77"/>
      <c r="F5" s="79"/>
      <c r="G5" s="86"/>
    </row>
    <row r="6" spans="1:7" ht="95.25" customHeight="1" x14ac:dyDescent="0.3">
      <c r="A6" s="90" t="s">
        <v>1</v>
      </c>
      <c r="B6" s="91" t="s">
        <v>1</v>
      </c>
      <c r="C6" s="27" t="s">
        <v>92</v>
      </c>
      <c r="D6" s="22">
        <v>0</v>
      </c>
      <c r="E6" s="38">
        <v>204375767</v>
      </c>
      <c r="F6" s="39">
        <f>E6-D6</f>
        <v>204375767</v>
      </c>
      <c r="G6" s="42" t="s">
        <v>96</v>
      </c>
    </row>
    <row r="7" spans="1:7" ht="17.25" customHeight="1" x14ac:dyDescent="0.3">
      <c r="A7" s="90"/>
      <c r="B7" s="91"/>
      <c r="C7" s="27" t="s">
        <v>93</v>
      </c>
      <c r="D7" s="22">
        <v>0</v>
      </c>
      <c r="E7" s="38">
        <v>136711</v>
      </c>
      <c r="F7" s="39">
        <f>E7-D7</f>
        <v>136711</v>
      </c>
      <c r="G7" s="28"/>
    </row>
    <row r="8" spans="1:7" ht="17.25" customHeight="1" x14ac:dyDescent="0.3">
      <c r="A8" s="89"/>
      <c r="B8" s="92"/>
      <c r="C8" s="25" t="s">
        <v>43</v>
      </c>
      <c r="D8" s="22">
        <v>7000000</v>
      </c>
      <c r="E8" s="38">
        <v>6353539</v>
      </c>
      <c r="F8" s="39">
        <f>E8-D8</f>
        <v>-646461</v>
      </c>
      <c r="G8" s="29"/>
    </row>
    <row r="9" spans="1:7" ht="17.25" customHeight="1" x14ac:dyDescent="0.3">
      <c r="A9" s="87" t="s">
        <v>5</v>
      </c>
      <c r="B9" s="88"/>
      <c r="C9" s="88"/>
      <c r="D9" s="14">
        <f>SUM(D6:D8)</f>
        <v>7000000</v>
      </c>
      <c r="E9" s="43">
        <f>SUM(E6:E8)</f>
        <v>210866017</v>
      </c>
      <c r="F9" s="44">
        <f>E9-D9</f>
        <v>203866017</v>
      </c>
      <c r="G9" s="30"/>
    </row>
    <row r="10" spans="1:7" ht="63.75" customHeight="1" x14ac:dyDescent="0.3">
      <c r="A10" s="89" t="s">
        <v>16</v>
      </c>
      <c r="B10" s="92" t="s">
        <v>16</v>
      </c>
      <c r="C10" s="25" t="s">
        <v>7</v>
      </c>
      <c r="D10" s="36">
        <v>3383954000</v>
      </c>
      <c r="E10" s="36">
        <v>3383954000</v>
      </c>
      <c r="F10" s="40">
        <f>E10-D10</f>
        <v>0</v>
      </c>
      <c r="G10" s="15" t="s">
        <v>94</v>
      </c>
    </row>
    <row r="11" spans="1:7" ht="69" customHeight="1" x14ac:dyDescent="0.3">
      <c r="A11" s="89"/>
      <c r="B11" s="92"/>
      <c r="C11" s="25" t="s">
        <v>8</v>
      </c>
      <c r="D11" s="36">
        <v>763800000</v>
      </c>
      <c r="E11" s="36">
        <v>763800000</v>
      </c>
      <c r="F11" s="40">
        <f t="shared" ref="F11:F20" si="0">E11-D11</f>
        <v>0</v>
      </c>
      <c r="G11" s="41" t="s">
        <v>95</v>
      </c>
    </row>
    <row r="12" spans="1:7" ht="80.25" customHeight="1" x14ac:dyDescent="0.3">
      <c r="A12" s="89"/>
      <c r="B12" s="92"/>
      <c r="C12" s="25" t="s">
        <v>9</v>
      </c>
      <c r="D12" s="36">
        <v>130780000</v>
      </c>
      <c r="E12" s="36">
        <v>126100000</v>
      </c>
      <c r="F12" s="40">
        <f t="shared" si="0"/>
        <v>-4680000</v>
      </c>
      <c r="G12" s="41" t="s">
        <v>97</v>
      </c>
    </row>
    <row r="13" spans="1:7" ht="17.25" customHeight="1" x14ac:dyDescent="0.3">
      <c r="A13" s="89"/>
      <c r="B13" s="92"/>
      <c r="C13" s="25" t="s">
        <v>10</v>
      </c>
      <c r="D13" s="36">
        <v>0</v>
      </c>
      <c r="E13" s="36">
        <v>0</v>
      </c>
      <c r="F13" s="40">
        <f t="shared" si="0"/>
        <v>0</v>
      </c>
      <c r="G13" s="31"/>
    </row>
    <row r="14" spans="1:7" ht="17.25" customHeight="1" x14ac:dyDescent="0.3">
      <c r="A14" s="93" t="s">
        <v>5</v>
      </c>
      <c r="B14" s="94"/>
      <c r="C14" s="94"/>
      <c r="D14" s="24">
        <f>SUM(D10:D13)</f>
        <v>4278534000</v>
      </c>
      <c r="E14" s="45">
        <f>SUM(E10:E13)</f>
        <v>4273854000</v>
      </c>
      <c r="F14" s="46">
        <f>SUM(F10:F13)</f>
        <v>-4680000</v>
      </c>
      <c r="G14" s="32"/>
    </row>
    <row r="15" spans="1:7" ht="24" customHeight="1" x14ac:dyDescent="0.3">
      <c r="A15" s="89" t="s">
        <v>17</v>
      </c>
      <c r="B15" s="92" t="s">
        <v>17</v>
      </c>
      <c r="C15" s="25" t="s">
        <v>11</v>
      </c>
      <c r="D15" s="25">
        <v>10000000</v>
      </c>
      <c r="E15" s="36">
        <v>10000000</v>
      </c>
      <c r="F15" s="40">
        <f t="shared" si="0"/>
        <v>0</v>
      </c>
      <c r="G15" s="33"/>
    </row>
    <row r="16" spans="1:7" ht="24" customHeight="1" x14ac:dyDescent="0.3">
      <c r="A16" s="89"/>
      <c r="B16" s="92"/>
      <c r="C16" s="25" t="s">
        <v>12</v>
      </c>
      <c r="D16" s="25"/>
      <c r="E16" s="36"/>
      <c r="F16" s="40">
        <f t="shared" si="0"/>
        <v>0</v>
      </c>
      <c r="G16" s="34"/>
    </row>
    <row r="17" spans="1:7" ht="24" customHeight="1" x14ac:dyDescent="0.3">
      <c r="A17" s="93" t="s">
        <v>5</v>
      </c>
      <c r="B17" s="94"/>
      <c r="C17" s="94"/>
      <c r="D17" s="24">
        <f>SUM(D15:D16)</f>
        <v>10000000</v>
      </c>
      <c r="E17" s="45">
        <f>SUM(E15:E16)</f>
        <v>10000000</v>
      </c>
      <c r="F17" s="46">
        <f>SUM(F15:F16)</f>
        <v>0</v>
      </c>
      <c r="G17" s="32"/>
    </row>
    <row r="18" spans="1:7" ht="24" customHeight="1" x14ac:dyDescent="0.3">
      <c r="A18" s="13" t="s">
        <v>18</v>
      </c>
      <c r="B18" s="12" t="s">
        <v>18</v>
      </c>
      <c r="C18" s="25" t="s">
        <v>13</v>
      </c>
      <c r="D18" s="25">
        <v>10000000</v>
      </c>
      <c r="E18" s="36">
        <v>10000000</v>
      </c>
      <c r="F18" s="40">
        <f t="shared" si="0"/>
        <v>0</v>
      </c>
      <c r="G18" s="33"/>
    </row>
    <row r="19" spans="1:7" ht="24" customHeight="1" x14ac:dyDescent="0.3">
      <c r="A19" s="93" t="s">
        <v>5</v>
      </c>
      <c r="B19" s="94"/>
      <c r="C19" s="94"/>
      <c r="D19" s="24">
        <f>SUM(D18:D18)</f>
        <v>10000000</v>
      </c>
      <c r="E19" s="45">
        <f>SUM(E18:E18)</f>
        <v>10000000</v>
      </c>
      <c r="F19" s="46">
        <f>SUM(F18:F18)</f>
        <v>0</v>
      </c>
      <c r="G19" s="32"/>
    </row>
    <row r="20" spans="1:7" ht="24" customHeight="1" x14ac:dyDescent="0.3">
      <c r="A20" s="26" t="s">
        <v>54</v>
      </c>
      <c r="B20" s="25" t="s">
        <v>55</v>
      </c>
      <c r="C20" s="25" t="s">
        <v>14</v>
      </c>
      <c r="D20" s="25">
        <v>117000</v>
      </c>
      <c r="E20" s="36">
        <v>179983</v>
      </c>
      <c r="F20" s="40">
        <f t="shared" si="0"/>
        <v>62983</v>
      </c>
      <c r="G20" s="33"/>
    </row>
    <row r="21" spans="1:7" ht="24" customHeight="1" x14ac:dyDescent="0.3">
      <c r="A21" s="93" t="s">
        <v>5</v>
      </c>
      <c r="B21" s="94"/>
      <c r="C21" s="94"/>
      <c r="D21" s="24">
        <f>SUM(D20:D20)</f>
        <v>117000</v>
      </c>
      <c r="E21" s="45">
        <f>SUM(E20:E20)</f>
        <v>179983</v>
      </c>
      <c r="F21" s="46">
        <f>SUM(F20:F20)</f>
        <v>62983</v>
      </c>
      <c r="G21" s="32"/>
    </row>
    <row r="22" spans="1:7" ht="24" customHeight="1" x14ac:dyDescent="0.3">
      <c r="A22" s="95" t="s">
        <v>15</v>
      </c>
      <c r="B22" s="96"/>
      <c r="C22" s="96"/>
      <c r="D22" s="23">
        <f>SUM(D21,D19,,D17,D14,D9)</f>
        <v>4305651000</v>
      </c>
      <c r="E22" s="47">
        <f>SUM(E21,E19,,E17,E14,E9)</f>
        <v>4504900000</v>
      </c>
      <c r="F22" s="47">
        <f>SUM(F21,F19,,F17,F14,F9)</f>
        <v>199249000</v>
      </c>
      <c r="G22" s="35"/>
    </row>
  </sheetData>
  <mergeCells count="20">
    <mergeCell ref="A22:C22"/>
    <mergeCell ref="A19:C19"/>
    <mergeCell ref="A21:C21"/>
    <mergeCell ref="A17:C17"/>
    <mergeCell ref="B10:B13"/>
    <mergeCell ref="A9:C9"/>
    <mergeCell ref="A15:A16"/>
    <mergeCell ref="A6:A8"/>
    <mergeCell ref="B6:B8"/>
    <mergeCell ref="A10:A13"/>
    <mergeCell ref="A14:C14"/>
    <mergeCell ref="B15:B16"/>
    <mergeCell ref="A1:G1"/>
    <mergeCell ref="D2:G2"/>
    <mergeCell ref="A3:G3"/>
    <mergeCell ref="A4:C4"/>
    <mergeCell ref="D4:D5"/>
    <mergeCell ref="E4:E5"/>
    <mergeCell ref="F4:F5"/>
    <mergeCell ref="G4:G5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59"/>
  <sheetViews>
    <sheetView tabSelected="1" view="pageBreakPreview" zoomScaleNormal="85" zoomScaleSheetLayoutView="100" workbookViewId="0">
      <pane xSplit="3" ySplit="5" topLeftCell="D6" activePane="bottomRight" state="frozen"/>
      <selection pane="topRight" activeCell="D1" sqref="D1"/>
      <selection pane="bottomLeft" activeCell="A8" sqref="A8"/>
      <selection pane="bottomRight" sqref="A1:G22"/>
    </sheetView>
  </sheetViews>
  <sheetFormatPr defaultColWidth="8.75" defaultRowHeight="15.75" x14ac:dyDescent="0.3"/>
  <cols>
    <col min="1" max="1" width="11" style="1" customWidth="1"/>
    <col min="2" max="2" width="13.375" style="1" customWidth="1"/>
    <col min="3" max="3" width="27.75" style="1" customWidth="1"/>
    <col min="4" max="6" width="18.5" style="1" customWidth="1"/>
    <col min="7" max="7" width="37" style="1" customWidth="1"/>
    <col min="8" max="16384" width="8.75" style="1"/>
  </cols>
  <sheetData>
    <row r="1" spans="1:7" ht="30" customHeight="1" x14ac:dyDescent="0.3">
      <c r="A1" s="97" t="s">
        <v>80</v>
      </c>
      <c r="B1" s="97"/>
      <c r="C1" s="97"/>
      <c r="D1" s="97"/>
      <c r="E1" s="97"/>
      <c r="F1" s="97"/>
      <c r="G1" s="97"/>
    </row>
    <row r="2" spans="1:7" s="5" customFormat="1" ht="18" customHeight="1" x14ac:dyDescent="0.3">
      <c r="A2" s="98" t="s">
        <v>52</v>
      </c>
      <c r="B2" s="98"/>
      <c r="C2" s="98"/>
      <c r="D2" s="81" t="s">
        <v>81</v>
      </c>
      <c r="E2" s="81"/>
      <c r="F2" s="81"/>
      <c r="G2" s="81"/>
    </row>
    <row r="3" spans="1:7" ht="18" customHeight="1" x14ac:dyDescent="0.3">
      <c r="A3" s="82" t="s">
        <v>46</v>
      </c>
      <c r="B3" s="83"/>
      <c r="C3" s="83"/>
      <c r="D3" s="83"/>
      <c r="E3" s="83"/>
      <c r="F3" s="83"/>
      <c r="G3" s="84"/>
    </row>
    <row r="4" spans="1:7" ht="16.5" customHeight="1" x14ac:dyDescent="0.3">
      <c r="A4" s="72" t="s">
        <v>0</v>
      </c>
      <c r="B4" s="73"/>
      <c r="C4" s="73"/>
      <c r="D4" s="74" t="s">
        <v>82</v>
      </c>
      <c r="E4" s="76" t="s">
        <v>116</v>
      </c>
      <c r="F4" s="76" t="s">
        <v>45</v>
      </c>
      <c r="G4" s="99" t="s">
        <v>51</v>
      </c>
    </row>
    <row r="5" spans="1:7" x14ac:dyDescent="0.3">
      <c r="A5" s="10" t="s">
        <v>2</v>
      </c>
      <c r="B5" s="11" t="s">
        <v>3</v>
      </c>
      <c r="C5" s="11" t="s">
        <v>4</v>
      </c>
      <c r="D5" s="75"/>
      <c r="E5" s="77"/>
      <c r="F5" s="76"/>
      <c r="G5" s="78"/>
    </row>
    <row r="6" spans="1:7" ht="193.5" customHeight="1" x14ac:dyDescent="0.3">
      <c r="A6" s="90" t="s">
        <v>19</v>
      </c>
      <c r="B6" s="91" t="s">
        <v>20</v>
      </c>
      <c r="C6" s="17" t="s">
        <v>21</v>
      </c>
      <c r="D6" s="17">
        <v>316029000</v>
      </c>
      <c r="E6" s="59">
        <v>305131620</v>
      </c>
      <c r="F6" s="60">
        <f>E6-D6</f>
        <v>-10897380</v>
      </c>
      <c r="G6" s="63" t="s">
        <v>110</v>
      </c>
    </row>
    <row r="7" spans="1:7" ht="41.25" customHeight="1" x14ac:dyDescent="0.3">
      <c r="A7" s="89"/>
      <c r="B7" s="92"/>
      <c r="C7" s="18" t="s">
        <v>22</v>
      </c>
      <c r="D7" s="18">
        <v>46901900</v>
      </c>
      <c r="E7" s="36">
        <v>45404400</v>
      </c>
      <c r="F7" s="61">
        <f t="shared" ref="F7:F20" si="0">E7-D7</f>
        <v>-1497500</v>
      </c>
      <c r="G7" s="57" t="s">
        <v>117</v>
      </c>
    </row>
    <row r="8" spans="1:7" ht="17.45" customHeight="1" x14ac:dyDescent="0.3">
      <c r="A8" s="89"/>
      <c r="B8" s="92"/>
      <c r="C8" s="18" t="s">
        <v>23</v>
      </c>
      <c r="D8" s="18">
        <v>30244450</v>
      </c>
      <c r="E8" s="36">
        <v>29111390</v>
      </c>
      <c r="F8" s="61">
        <f t="shared" si="0"/>
        <v>-1133060</v>
      </c>
      <c r="G8" s="64" t="s">
        <v>102</v>
      </c>
    </row>
    <row r="9" spans="1:7" ht="17.45" customHeight="1" x14ac:dyDescent="0.3">
      <c r="A9" s="89"/>
      <c r="B9" s="92"/>
      <c r="C9" s="18" t="s">
        <v>24</v>
      </c>
      <c r="D9" s="18">
        <v>38500510</v>
      </c>
      <c r="E9" s="36">
        <v>37097710</v>
      </c>
      <c r="F9" s="61">
        <f t="shared" si="0"/>
        <v>-1402800</v>
      </c>
      <c r="G9" s="65" t="s">
        <v>103</v>
      </c>
    </row>
    <row r="10" spans="1:7" ht="17.45" customHeight="1" x14ac:dyDescent="0.3">
      <c r="A10" s="89"/>
      <c r="B10" s="92"/>
      <c r="C10" s="18" t="s">
        <v>25</v>
      </c>
      <c r="D10" s="18">
        <v>800000</v>
      </c>
      <c r="E10" s="36">
        <v>1200000</v>
      </c>
      <c r="F10" s="61">
        <f t="shared" si="0"/>
        <v>400000</v>
      </c>
      <c r="G10" s="65" t="s">
        <v>99</v>
      </c>
    </row>
    <row r="11" spans="1:7" ht="17.45" customHeight="1" x14ac:dyDescent="0.3">
      <c r="A11" s="89"/>
      <c r="B11" s="92"/>
      <c r="C11" s="19" t="s">
        <v>44</v>
      </c>
      <c r="D11" s="19">
        <f>SUM(D6:D10)</f>
        <v>432475860</v>
      </c>
      <c r="E11" s="45">
        <f>SUM(E6:E10)</f>
        <v>417945120</v>
      </c>
      <c r="F11" s="45">
        <f>SUM(F6:F10)</f>
        <v>-14530740</v>
      </c>
      <c r="G11" s="66"/>
    </row>
    <row r="12" spans="1:7" ht="17.45" customHeight="1" x14ac:dyDescent="0.3">
      <c r="A12" s="89"/>
      <c r="B12" s="92" t="s">
        <v>28</v>
      </c>
      <c r="C12" s="18" t="s">
        <v>26</v>
      </c>
      <c r="D12" s="18">
        <v>2100000</v>
      </c>
      <c r="E12" s="36">
        <v>1100000</v>
      </c>
      <c r="F12" s="61">
        <f t="shared" si="0"/>
        <v>-1000000</v>
      </c>
      <c r="G12" s="67" t="s">
        <v>66</v>
      </c>
    </row>
    <row r="13" spans="1:7" ht="17.45" customHeight="1" x14ac:dyDescent="0.3">
      <c r="A13" s="89"/>
      <c r="B13" s="92"/>
      <c r="C13" s="18" t="s">
        <v>27</v>
      </c>
      <c r="D13" s="36">
        <v>3400000</v>
      </c>
      <c r="E13" s="36">
        <v>2000000</v>
      </c>
      <c r="F13" s="61">
        <f t="shared" si="0"/>
        <v>-1400000</v>
      </c>
      <c r="G13" s="68" t="s">
        <v>67</v>
      </c>
    </row>
    <row r="14" spans="1:7" ht="17.45" customHeight="1" x14ac:dyDescent="0.3">
      <c r="A14" s="89"/>
      <c r="B14" s="92"/>
      <c r="C14" s="19" t="s">
        <v>44</v>
      </c>
      <c r="D14" s="19">
        <f>SUM(D12:D13)</f>
        <v>5500000</v>
      </c>
      <c r="E14" s="45">
        <f>SUM(E12:E13)</f>
        <v>3100000</v>
      </c>
      <c r="F14" s="45">
        <f>SUM(F12:F13)</f>
        <v>-2400000</v>
      </c>
      <c r="G14" s="66"/>
    </row>
    <row r="15" spans="1:7" ht="17.45" customHeight="1" x14ac:dyDescent="0.3">
      <c r="A15" s="89"/>
      <c r="B15" s="92" t="s">
        <v>33</v>
      </c>
      <c r="C15" s="18" t="s">
        <v>47</v>
      </c>
      <c r="D15" s="18">
        <v>3900000</v>
      </c>
      <c r="E15" s="36">
        <v>4100000</v>
      </c>
      <c r="F15" s="61">
        <f t="shared" si="0"/>
        <v>200000</v>
      </c>
      <c r="G15" s="69" t="s">
        <v>68</v>
      </c>
    </row>
    <row r="16" spans="1:7" ht="17.45" customHeight="1" x14ac:dyDescent="0.3">
      <c r="A16" s="89"/>
      <c r="B16" s="92"/>
      <c r="C16" s="18" t="s">
        <v>29</v>
      </c>
      <c r="D16" s="18">
        <v>5264140</v>
      </c>
      <c r="E16" s="36">
        <v>4794880</v>
      </c>
      <c r="F16" s="61">
        <f t="shared" si="0"/>
        <v>-469260</v>
      </c>
      <c r="G16" s="69" t="s">
        <v>69</v>
      </c>
    </row>
    <row r="17" spans="1:7" ht="17.45" customHeight="1" x14ac:dyDescent="0.3">
      <c r="A17" s="89"/>
      <c r="B17" s="92"/>
      <c r="C17" s="18" t="s">
        <v>30</v>
      </c>
      <c r="D17" s="18">
        <v>4000000</v>
      </c>
      <c r="E17" s="36">
        <v>4700000</v>
      </c>
      <c r="F17" s="61">
        <f t="shared" si="0"/>
        <v>700000</v>
      </c>
      <c r="G17" s="69" t="s">
        <v>70</v>
      </c>
    </row>
    <row r="18" spans="1:7" ht="17.45" customHeight="1" x14ac:dyDescent="0.3">
      <c r="A18" s="89"/>
      <c r="B18" s="92"/>
      <c r="C18" s="18" t="s">
        <v>31</v>
      </c>
      <c r="D18" s="18">
        <v>3500000</v>
      </c>
      <c r="E18" s="36">
        <v>2700000</v>
      </c>
      <c r="F18" s="61">
        <f t="shared" si="0"/>
        <v>-800000</v>
      </c>
      <c r="G18" s="69" t="s">
        <v>71</v>
      </c>
    </row>
    <row r="19" spans="1:7" ht="17.45" customHeight="1" x14ac:dyDescent="0.3">
      <c r="A19" s="89"/>
      <c r="B19" s="92"/>
      <c r="C19" s="18" t="s">
        <v>48</v>
      </c>
      <c r="D19" s="18">
        <v>1500000</v>
      </c>
      <c r="E19" s="36">
        <v>3100000</v>
      </c>
      <c r="F19" s="61">
        <f t="shared" si="0"/>
        <v>1600000</v>
      </c>
      <c r="G19" s="69" t="s">
        <v>72</v>
      </c>
    </row>
    <row r="20" spans="1:7" ht="17.45" customHeight="1" x14ac:dyDescent="0.3">
      <c r="A20" s="89"/>
      <c r="B20" s="92"/>
      <c r="C20" s="18" t="s">
        <v>32</v>
      </c>
      <c r="D20" s="18">
        <v>3000000</v>
      </c>
      <c r="E20" s="36">
        <v>4000000</v>
      </c>
      <c r="F20" s="61">
        <f t="shared" si="0"/>
        <v>1000000</v>
      </c>
      <c r="G20" s="69" t="s">
        <v>73</v>
      </c>
    </row>
    <row r="21" spans="1:7" ht="17.45" customHeight="1" x14ac:dyDescent="0.3">
      <c r="A21" s="89"/>
      <c r="B21" s="92"/>
      <c r="C21" s="19" t="s">
        <v>44</v>
      </c>
      <c r="D21" s="19">
        <f>SUM(D15:D20)</f>
        <v>21164140</v>
      </c>
      <c r="E21" s="45">
        <f>SUM(E15:E20)</f>
        <v>23394880</v>
      </c>
      <c r="F21" s="45">
        <f>SUM(F15:F20)</f>
        <v>2230740</v>
      </c>
      <c r="G21" s="53"/>
    </row>
    <row r="22" spans="1:7" ht="17.45" customHeight="1" x14ac:dyDescent="0.3">
      <c r="A22" s="103" t="s">
        <v>5</v>
      </c>
      <c r="B22" s="104"/>
      <c r="C22" s="104"/>
      <c r="D22" s="20">
        <f>SUM(D21,D14,D11)</f>
        <v>459140000</v>
      </c>
      <c r="E22" s="58">
        <f>SUM(E21,E14,E11)</f>
        <v>444440000</v>
      </c>
      <c r="F22" s="58">
        <f>SUM(F21,F14,F11)</f>
        <v>-14700000</v>
      </c>
      <c r="G22" s="52"/>
    </row>
    <row r="23" spans="1:7" ht="18.75" customHeight="1" x14ac:dyDescent="0.3">
      <c r="A23" s="100" t="s">
        <v>49</v>
      </c>
      <c r="B23" s="101" t="s">
        <v>34</v>
      </c>
      <c r="C23" s="18" t="s">
        <v>34</v>
      </c>
      <c r="D23" s="18">
        <v>0</v>
      </c>
      <c r="E23" s="36">
        <v>0</v>
      </c>
      <c r="F23" s="61">
        <f>E23-D23</f>
        <v>0</v>
      </c>
      <c r="G23" s="54"/>
    </row>
    <row r="24" spans="1:7" ht="18.75" customHeight="1" x14ac:dyDescent="0.3">
      <c r="A24" s="100"/>
      <c r="B24" s="101"/>
      <c r="C24" s="18" t="s">
        <v>35</v>
      </c>
      <c r="D24" s="18">
        <v>2500000</v>
      </c>
      <c r="E24" s="36">
        <v>4500000</v>
      </c>
      <c r="F24" s="61">
        <f>E24-D24</f>
        <v>2000000</v>
      </c>
      <c r="G24" s="70" t="s">
        <v>104</v>
      </c>
    </row>
    <row r="25" spans="1:7" ht="18.75" customHeight="1" x14ac:dyDescent="0.3">
      <c r="A25" s="100"/>
      <c r="B25" s="101"/>
      <c r="C25" s="18" t="s">
        <v>36</v>
      </c>
      <c r="D25" s="18">
        <v>1300000</v>
      </c>
      <c r="E25" s="36">
        <v>2000000</v>
      </c>
      <c r="F25" s="61">
        <f>E25-D25</f>
        <v>700000</v>
      </c>
      <c r="G25" s="71" t="s">
        <v>74</v>
      </c>
    </row>
    <row r="26" spans="1:7" ht="18.75" customHeight="1" x14ac:dyDescent="0.3">
      <c r="A26" s="100"/>
      <c r="B26" s="101"/>
      <c r="C26" s="19" t="s">
        <v>44</v>
      </c>
      <c r="D26" s="19">
        <f>SUM(D23:D25)</f>
        <v>3800000</v>
      </c>
      <c r="E26" s="45">
        <f>SUM(E23:E25)</f>
        <v>6500000</v>
      </c>
      <c r="F26" s="45">
        <f>SUM(F23:F25)</f>
        <v>2700000</v>
      </c>
      <c r="G26" s="53"/>
    </row>
    <row r="27" spans="1:7" ht="18.75" customHeight="1" x14ac:dyDescent="0.3">
      <c r="A27" s="103" t="s">
        <v>5</v>
      </c>
      <c r="B27" s="104"/>
      <c r="C27" s="104"/>
      <c r="D27" s="20">
        <f>SUM(D26)</f>
        <v>3800000</v>
      </c>
      <c r="E27" s="58">
        <f>SUM(E26)</f>
        <v>6500000</v>
      </c>
      <c r="F27" s="58">
        <f>SUM(F26)</f>
        <v>2700000</v>
      </c>
      <c r="G27" s="52"/>
    </row>
    <row r="28" spans="1:7" ht="69.75" customHeight="1" x14ac:dyDescent="0.3">
      <c r="A28" s="89"/>
      <c r="B28" s="92"/>
      <c r="C28" s="18" t="s">
        <v>57</v>
      </c>
      <c r="D28" s="18">
        <v>12500000</v>
      </c>
      <c r="E28" s="36">
        <v>20500000</v>
      </c>
      <c r="F28" s="61">
        <f t="shared" ref="F28:F36" si="1">E28-D28</f>
        <v>8000000</v>
      </c>
      <c r="G28" s="57" t="s">
        <v>120</v>
      </c>
    </row>
    <row r="29" spans="1:7" ht="33.75" customHeight="1" x14ac:dyDescent="0.3">
      <c r="A29" s="89"/>
      <c r="B29" s="92"/>
      <c r="C29" s="18" t="s">
        <v>58</v>
      </c>
      <c r="D29" s="18">
        <v>11000000</v>
      </c>
      <c r="E29" s="36">
        <v>12000000</v>
      </c>
      <c r="F29" s="61">
        <f t="shared" si="1"/>
        <v>1000000</v>
      </c>
      <c r="G29" s="57" t="s">
        <v>105</v>
      </c>
    </row>
    <row r="30" spans="1:7" ht="79.5" customHeight="1" x14ac:dyDescent="0.3">
      <c r="A30" s="89"/>
      <c r="B30" s="92"/>
      <c r="C30" s="18" t="s">
        <v>88</v>
      </c>
      <c r="D30" s="18">
        <v>19940000</v>
      </c>
      <c r="E30" s="36">
        <v>20440000</v>
      </c>
      <c r="F30" s="61">
        <f t="shared" si="1"/>
        <v>500000</v>
      </c>
      <c r="G30" s="57" t="s">
        <v>122</v>
      </c>
    </row>
    <row r="31" spans="1:7" ht="64.5" customHeight="1" x14ac:dyDescent="0.3">
      <c r="A31" s="89"/>
      <c r="B31" s="92"/>
      <c r="C31" s="18" t="s">
        <v>98</v>
      </c>
      <c r="D31" s="18">
        <v>133850000</v>
      </c>
      <c r="E31" s="36">
        <v>135850000</v>
      </c>
      <c r="F31" s="61">
        <f t="shared" si="1"/>
        <v>2000000</v>
      </c>
      <c r="G31" s="57" t="s">
        <v>106</v>
      </c>
    </row>
    <row r="32" spans="1:7" ht="58.5" customHeight="1" x14ac:dyDescent="0.3">
      <c r="A32" s="89"/>
      <c r="B32" s="92"/>
      <c r="C32" s="18" t="s">
        <v>91</v>
      </c>
      <c r="D32" s="18">
        <v>110388000</v>
      </c>
      <c r="E32" s="36">
        <v>110388000</v>
      </c>
      <c r="F32" s="61">
        <f t="shared" si="1"/>
        <v>0</v>
      </c>
      <c r="G32" s="57" t="s">
        <v>111</v>
      </c>
    </row>
    <row r="33" spans="1:7" ht="60" customHeight="1" x14ac:dyDescent="0.3">
      <c r="A33" s="89"/>
      <c r="B33" s="92"/>
      <c r="C33" s="18" t="s">
        <v>60</v>
      </c>
      <c r="D33" s="18">
        <v>369045000</v>
      </c>
      <c r="E33" s="36">
        <v>367365000</v>
      </c>
      <c r="F33" s="61">
        <f t="shared" si="1"/>
        <v>-1680000</v>
      </c>
      <c r="G33" s="57" t="s">
        <v>107</v>
      </c>
    </row>
    <row r="34" spans="1:7" ht="95.25" customHeight="1" x14ac:dyDescent="0.3">
      <c r="A34" s="89"/>
      <c r="B34" s="92"/>
      <c r="C34" s="21" t="s">
        <v>89</v>
      </c>
      <c r="D34" s="18">
        <v>31000000</v>
      </c>
      <c r="E34" s="36">
        <v>31000000</v>
      </c>
      <c r="F34" s="61">
        <f t="shared" si="1"/>
        <v>0</v>
      </c>
      <c r="G34" s="57" t="s">
        <v>108</v>
      </c>
    </row>
    <row r="35" spans="1:7" ht="52.5" customHeight="1" x14ac:dyDescent="0.3">
      <c r="A35" s="89"/>
      <c r="B35" s="92"/>
      <c r="C35" s="21" t="s">
        <v>90</v>
      </c>
      <c r="D35" s="18">
        <v>59800000</v>
      </c>
      <c r="E35" s="36">
        <v>59800000</v>
      </c>
      <c r="F35" s="61">
        <f t="shared" si="1"/>
        <v>0</v>
      </c>
      <c r="G35" s="57" t="s">
        <v>109</v>
      </c>
    </row>
    <row r="36" spans="1:7" ht="42.75" customHeight="1" x14ac:dyDescent="0.3">
      <c r="A36" s="89"/>
      <c r="B36" s="92"/>
      <c r="C36" s="18" t="s">
        <v>59</v>
      </c>
      <c r="D36" s="18">
        <v>1000000</v>
      </c>
      <c r="E36" s="36">
        <v>1000000</v>
      </c>
      <c r="F36" s="61">
        <f t="shared" si="1"/>
        <v>0</v>
      </c>
      <c r="G36" s="71" t="s">
        <v>76</v>
      </c>
    </row>
    <row r="37" spans="1:7" ht="42.75" customHeight="1" x14ac:dyDescent="0.3">
      <c r="A37" s="89"/>
      <c r="B37" s="92"/>
      <c r="C37" s="18" t="s">
        <v>83</v>
      </c>
      <c r="D37" s="18">
        <v>2100000</v>
      </c>
      <c r="E37" s="36">
        <v>2100000</v>
      </c>
      <c r="F37" s="61">
        <f t="shared" ref="F37:F45" si="2">E37-D37</f>
        <v>0</v>
      </c>
      <c r="G37" s="71" t="s">
        <v>75</v>
      </c>
    </row>
    <row r="38" spans="1:7" ht="46.5" customHeight="1" x14ac:dyDescent="0.3">
      <c r="A38" s="89"/>
      <c r="B38" s="92"/>
      <c r="C38" s="21" t="s">
        <v>84</v>
      </c>
      <c r="D38" s="36">
        <v>14000000</v>
      </c>
      <c r="E38" s="36">
        <v>14000000</v>
      </c>
      <c r="F38" s="61">
        <f t="shared" si="2"/>
        <v>0</v>
      </c>
      <c r="G38" s="57" t="s">
        <v>114</v>
      </c>
    </row>
    <row r="39" spans="1:7" ht="46.5" customHeight="1" x14ac:dyDescent="0.3">
      <c r="A39" s="89"/>
      <c r="B39" s="92"/>
      <c r="C39" s="21" t="s">
        <v>85</v>
      </c>
      <c r="D39" s="36">
        <v>28000000</v>
      </c>
      <c r="E39" s="36">
        <v>28000000</v>
      </c>
      <c r="F39" s="61">
        <f t="shared" si="2"/>
        <v>0</v>
      </c>
      <c r="G39" s="57" t="s">
        <v>118</v>
      </c>
    </row>
    <row r="40" spans="1:7" ht="46.5" customHeight="1" x14ac:dyDescent="0.3">
      <c r="A40" s="89"/>
      <c r="B40" s="92"/>
      <c r="C40" s="21" t="s">
        <v>86</v>
      </c>
      <c r="D40" s="36">
        <v>30000000</v>
      </c>
      <c r="E40" s="36">
        <v>28000000</v>
      </c>
      <c r="F40" s="61">
        <f t="shared" si="2"/>
        <v>-2000000</v>
      </c>
      <c r="G40" s="57" t="s">
        <v>119</v>
      </c>
    </row>
    <row r="41" spans="1:7" ht="33.75" customHeight="1" x14ac:dyDescent="0.3">
      <c r="A41" s="89"/>
      <c r="B41" s="92"/>
      <c r="C41" s="18" t="s">
        <v>87</v>
      </c>
      <c r="D41" s="18">
        <v>30000000</v>
      </c>
      <c r="E41" s="36">
        <v>30000000</v>
      </c>
      <c r="F41" s="61">
        <f t="shared" si="2"/>
        <v>0</v>
      </c>
      <c r="G41" s="71" t="s">
        <v>100</v>
      </c>
    </row>
    <row r="42" spans="1:7" ht="33.75" customHeight="1" x14ac:dyDescent="0.3">
      <c r="A42" s="89"/>
      <c r="B42" s="92"/>
      <c r="C42" s="18" t="s">
        <v>56</v>
      </c>
      <c r="D42" s="18">
        <v>30000000</v>
      </c>
      <c r="E42" s="36">
        <v>30000000</v>
      </c>
      <c r="F42" s="61">
        <f t="shared" si="2"/>
        <v>0</v>
      </c>
      <c r="G42" s="71" t="s">
        <v>112</v>
      </c>
    </row>
    <row r="43" spans="1:7" ht="49.5" customHeight="1" x14ac:dyDescent="0.3">
      <c r="A43" s="89"/>
      <c r="B43" s="92"/>
      <c r="C43" s="36" t="s">
        <v>61</v>
      </c>
      <c r="D43" s="36">
        <v>2281971000</v>
      </c>
      <c r="E43" s="36">
        <v>2281971000</v>
      </c>
      <c r="F43" s="61">
        <f t="shared" si="2"/>
        <v>0</v>
      </c>
      <c r="G43" s="57" t="s">
        <v>121</v>
      </c>
    </row>
    <row r="44" spans="1:7" ht="49.5" customHeight="1" x14ac:dyDescent="0.3">
      <c r="A44" s="89"/>
      <c r="B44" s="92"/>
      <c r="C44" s="21" t="s">
        <v>62</v>
      </c>
      <c r="D44" s="18">
        <v>658000000</v>
      </c>
      <c r="E44" s="36">
        <v>658000000</v>
      </c>
      <c r="F44" s="61">
        <f t="shared" si="2"/>
        <v>0</v>
      </c>
      <c r="G44" s="57" t="s">
        <v>113</v>
      </c>
    </row>
    <row r="45" spans="1:7" ht="25.5" customHeight="1" x14ac:dyDescent="0.3">
      <c r="A45" s="89"/>
      <c r="B45" s="92"/>
      <c r="C45" s="37" t="s">
        <v>63</v>
      </c>
      <c r="D45" s="36">
        <v>18000000</v>
      </c>
      <c r="E45" s="36">
        <v>18000000</v>
      </c>
      <c r="F45" s="61">
        <f t="shared" si="2"/>
        <v>0</v>
      </c>
      <c r="G45" s="57" t="s">
        <v>101</v>
      </c>
    </row>
    <row r="46" spans="1:7" ht="19.5" customHeight="1" x14ac:dyDescent="0.3">
      <c r="A46" s="89"/>
      <c r="B46" s="92"/>
      <c r="C46" s="19" t="s">
        <v>44</v>
      </c>
      <c r="D46" s="19">
        <f>SUM(D28:D45)</f>
        <v>3840594000</v>
      </c>
      <c r="E46" s="45">
        <f>SUM(E28:E45)</f>
        <v>3848414000</v>
      </c>
      <c r="F46" s="45">
        <f>SUM(F28:F45)</f>
        <v>7820000</v>
      </c>
      <c r="G46" s="53"/>
    </row>
    <row r="47" spans="1:7" ht="19.5" customHeight="1" x14ac:dyDescent="0.3">
      <c r="A47" s="50" t="s">
        <v>5</v>
      </c>
      <c r="B47" s="51"/>
      <c r="C47" s="51"/>
      <c r="D47" s="20">
        <f>SUM(D46)</f>
        <v>3840594000</v>
      </c>
      <c r="E47" s="58">
        <f>SUM(E46)</f>
        <v>3848414000</v>
      </c>
      <c r="F47" s="58">
        <f>SUM(F46)</f>
        <v>7820000</v>
      </c>
      <c r="G47" s="52"/>
    </row>
    <row r="48" spans="1:7" ht="19.5" customHeight="1" x14ac:dyDescent="0.3">
      <c r="A48" s="100" t="s">
        <v>37</v>
      </c>
      <c r="B48" s="101" t="s">
        <v>37</v>
      </c>
      <c r="C48" s="18" t="s">
        <v>38</v>
      </c>
      <c r="D48" s="18">
        <v>0</v>
      </c>
      <c r="E48" s="36">
        <v>570233</v>
      </c>
      <c r="F48" s="61">
        <f>E48-D48</f>
        <v>570233</v>
      </c>
      <c r="G48" s="55"/>
    </row>
    <row r="49" spans="1:7" ht="19.5" customHeight="1" x14ac:dyDescent="0.3">
      <c r="A49" s="100"/>
      <c r="B49" s="101"/>
      <c r="C49" s="19" t="s">
        <v>44</v>
      </c>
      <c r="D49" s="19">
        <f t="shared" ref="D49:F50" si="3">SUM(D48)</f>
        <v>0</v>
      </c>
      <c r="E49" s="45">
        <f t="shared" si="3"/>
        <v>570233</v>
      </c>
      <c r="F49" s="45">
        <f t="shared" si="3"/>
        <v>570233</v>
      </c>
      <c r="G49" s="53"/>
    </row>
    <row r="50" spans="1:7" ht="19.5" customHeight="1" x14ac:dyDescent="0.3">
      <c r="A50" s="50" t="s">
        <v>5</v>
      </c>
      <c r="B50" s="51"/>
      <c r="C50" s="51"/>
      <c r="D50" s="20">
        <f t="shared" si="3"/>
        <v>0</v>
      </c>
      <c r="E50" s="58">
        <f t="shared" si="3"/>
        <v>570233</v>
      </c>
      <c r="F50" s="58">
        <f t="shared" si="3"/>
        <v>570233</v>
      </c>
      <c r="G50" s="52"/>
    </row>
    <row r="51" spans="1:7" ht="19.5" customHeight="1" x14ac:dyDescent="0.3">
      <c r="A51" s="100" t="s">
        <v>39</v>
      </c>
      <c r="B51" s="101" t="s">
        <v>42</v>
      </c>
      <c r="C51" s="18" t="s">
        <v>40</v>
      </c>
      <c r="D51" s="18">
        <v>2000000</v>
      </c>
      <c r="E51" s="36">
        <v>600000</v>
      </c>
      <c r="F51" s="61">
        <f>E51-D51</f>
        <v>-1400000</v>
      </c>
      <c r="G51" s="55"/>
    </row>
    <row r="52" spans="1:7" ht="90.75" customHeight="1" x14ac:dyDescent="0.3">
      <c r="A52" s="100"/>
      <c r="B52" s="101"/>
      <c r="C52" s="18" t="s">
        <v>41</v>
      </c>
      <c r="D52" s="18">
        <v>117000</v>
      </c>
      <c r="E52" s="36">
        <v>204375767</v>
      </c>
      <c r="F52" s="61">
        <f>E52-D52</f>
        <v>204258767</v>
      </c>
      <c r="G52" s="62" t="s">
        <v>115</v>
      </c>
    </row>
    <row r="53" spans="1:7" ht="19.5" customHeight="1" x14ac:dyDescent="0.3">
      <c r="A53" s="100"/>
      <c r="B53" s="101"/>
      <c r="C53" s="19" t="s">
        <v>44</v>
      </c>
      <c r="D53" s="19">
        <f>SUM(D51:D52)</f>
        <v>2117000</v>
      </c>
      <c r="E53" s="45">
        <f>SUM(E51:E52)</f>
        <v>204975767</v>
      </c>
      <c r="F53" s="45">
        <f>SUM(F51:F52)</f>
        <v>202858767</v>
      </c>
      <c r="G53" s="53"/>
    </row>
    <row r="54" spans="1:7" ht="19.5" customHeight="1" x14ac:dyDescent="0.3">
      <c r="A54" s="50" t="s">
        <v>5</v>
      </c>
      <c r="B54" s="51"/>
      <c r="C54" s="51"/>
      <c r="D54" s="20">
        <f>SUM(D53)</f>
        <v>2117000</v>
      </c>
      <c r="E54" s="58">
        <f>SUM(E53)</f>
        <v>204975767</v>
      </c>
      <c r="F54" s="58">
        <f>SUM(F53)</f>
        <v>202858767</v>
      </c>
      <c r="G54" s="52"/>
    </row>
    <row r="55" spans="1:7" ht="19.5" customHeight="1" x14ac:dyDescent="0.3">
      <c r="A55" s="100" t="s">
        <v>1</v>
      </c>
      <c r="B55" s="102" t="s">
        <v>64</v>
      </c>
      <c r="C55" s="18" t="s">
        <v>1</v>
      </c>
      <c r="D55" s="18"/>
      <c r="E55" s="36">
        <v>0</v>
      </c>
      <c r="F55" s="61">
        <f>E55-D55</f>
        <v>0</v>
      </c>
      <c r="G55" s="55"/>
    </row>
    <row r="56" spans="1:7" ht="19.5" customHeight="1" x14ac:dyDescent="0.3">
      <c r="A56" s="100"/>
      <c r="B56" s="102"/>
      <c r="C56" s="18" t="s">
        <v>65</v>
      </c>
      <c r="D56" s="18"/>
      <c r="E56" s="36">
        <v>0</v>
      </c>
      <c r="F56" s="61">
        <f>E56-D56</f>
        <v>0</v>
      </c>
      <c r="G56" s="55"/>
    </row>
    <row r="57" spans="1:7" ht="19.5" customHeight="1" x14ac:dyDescent="0.3">
      <c r="A57" s="100"/>
      <c r="B57" s="102"/>
      <c r="C57" s="19" t="s">
        <v>44</v>
      </c>
      <c r="D57" s="19">
        <f>SUM(D55:D56)</f>
        <v>0</v>
      </c>
      <c r="E57" s="45">
        <f>SUM(E55:E56)</f>
        <v>0</v>
      </c>
      <c r="F57" s="45">
        <f>SUM(F55:F56)</f>
        <v>0</v>
      </c>
      <c r="G57" s="53"/>
    </row>
    <row r="58" spans="1:7" ht="19.5" customHeight="1" x14ac:dyDescent="0.3">
      <c r="A58" s="50" t="s">
        <v>5</v>
      </c>
      <c r="B58" s="51"/>
      <c r="C58" s="51"/>
      <c r="D58" s="20">
        <f>SUM(D57)</f>
        <v>0</v>
      </c>
      <c r="E58" s="58">
        <f>SUM(E57)</f>
        <v>0</v>
      </c>
      <c r="F58" s="58">
        <f>SUM(F57)</f>
        <v>0</v>
      </c>
      <c r="G58" s="52"/>
    </row>
    <row r="59" spans="1:7" ht="19.5" customHeight="1" x14ac:dyDescent="0.3">
      <c r="A59" s="48" t="s">
        <v>15</v>
      </c>
      <c r="B59" s="49"/>
      <c r="C59" s="49"/>
      <c r="D59" s="16">
        <f>SUM(D58,D54,D50,D47,D27,D22)</f>
        <v>4305651000</v>
      </c>
      <c r="E59" s="47">
        <f>SUM(E58,E54,E50,E47,E27,E22)</f>
        <v>4504900000</v>
      </c>
      <c r="F59" s="47">
        <f>SUM(F58,F54,F50,F47,F27,F22)</f>
        <v>199249000</v>
      </c>
      <c r="G59" s="56"/>
    </row>
  </sheetData>
  <mergeCells count="25">
    <mergeCell ref="A51:A53"/>
    <mergeCell ref="B51:B53"/>
    <mergeCell ref="A55:A57"/>
    <mergeCell ref="B55:B57"/>
    <mergeCell ref="B6:B11"/>
    <mergeCell ref="B12:B14"/>
    <mergeCell ref="B15:B21"/>
    <mergeCell ref="A22:C22"/>
    <mergeCell ref="A48:A49"/>
    <mergeCell ref="B48:B49"/>
    <mergeCell ref="A23:A26"/>
    <mergeCell ref="B23:B26"/>
    <mergeCell ref="A27:C27"/>
    <mergeCell ref="A28:A46"/>
    <mergeCell ref="B28:B46"/>
    <mergeCell ref="A6:A21"/>
    <mergeCell ref="A1:G1"/>
    <mergeCell ref="A2:C2"/>
    <mergeCell ref="D2:G2"/>
    <mergeCell ref="A3:G3"/>
    <mergeCell ref="A4:C4"/>
    <mergeCell ref="D4:D5"/>
    <mergeCell ref="E4:E5"/>
    <mergeCell ref="F4:F5"/>
    <mergeCell ref="G4:G5"/>
  </mergeCells>
  <phoneticPr fontId="3" type="noConversion"/>
  <printOptions horizontalCentered="1"/>
  <pageMargins left="0.23622047244094491" right="0.23622047244094491" top="0.38" bottom="0.15748031496062992" header="0.31496062992125984" footer="0.11811023622047245"/>
  <pageSetup paperSize="9" scale="91" fitToHeight="0" orientation="landscape" r:id="rId1"/>
  <rowBreaks count="1" manualBreakCount="1">
    <brk id="2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세입</vt:lpstr>
      <vt:lpstr>세출</vt:lpstr>
      <vt:lpstr>세출!Print_Area</vt:lpstr>
      <vt:lpstr>세입!Print_Titles</vt:lpstr>
      <vt:lpstr>세출!Print_Titles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허은주</dc:creator>
  <cp:lastModifiedBy>user</cp:lastModifiedBy>
  <cp:lastPrinted>2023-02-15T06:14:40Z</cp:lastPrinted>
  <dcterms:created xsi:type="dcterms:W3CDTF">2019-04-12T05:50:02Z</dcterms:created>
  <dcterms:modified xsi:type="dcterms:W3CDTF">2023-03-31T13:36:00Z</dcterms:modified>
</cp:coreProperties>
</file>